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05" windowWidth="12120" windowHeight="8700" tabRatio="599"/>
  </bookViews>
  <sheets>
    <sheet name="ведомственная 3 чтение" sheetId="11" r:id="rId1"/>
  </sheets>
  <definedNames>
    <definedName name="_acc2">#REF!</definedName>
    <definedName name="_End1">#REF!</definedName>
    <definedName name="_End10">#REF!</definedName>
    <definedName name="_End11">#REF!</definedName>
    <definedName name="_End12">#REF!</definedName>
    <definedName name="_End13">#REF!</definedName>
    <definedName name="_End14">#REF!</definedName>
    <definedName name="_End15">#REF!</definedName>
    <definedName name="_End16">#REF!</definedName>
    <definedName name="_End17">#REF!</definedName>
    <definedName name="_End18">#REF!</definedName>
    <definedName name="_End19">#REF!</definedName>
    <definedName name="_End2">#REF!</definedName>
    <definedName name="_End20">#REF!</definedName>
    <definedName name="_End21">#REF!</definedName>
    <definedName name="_End22">#REF!</definedName>
    <definedName name="_End23">#REF!</definedName>
    <definedName name="_End24">#REF!</definedName>
    <definedName name="_End25">#REF!</definedName>
    <definedName name="_End26">#REF!</definedName>
    <definedName name="_End27">#REF!</definedName>
    <definedName name="_End28">#REF!</definedName>
    <definedName name="_End29">#REF!</definedName>
    <definedName name="_End3">#REF!</definedName>
    <definedName name="_End30">#REF!</definedName>
    <definedName name="_End31">#REF!</definedName>
    <definedName name="_End32">#REF!</definedName>
    <definedName name="_End33">#REF!</definedName>
    <definedName name="_End34">#REF!</definedName>
    <definedName name="_End35">#REF!</definedName>
    <definedName name="_End36">#REF!</definedName>
    <definedName name="_End37">#REF!</definedName>
    <definedName name="_End38">#REF!</definedName>
    <definedName name="_End39">#REF!</definedName>
    <definedName name="_End4">#REF!</definedName>
    <definedName name="_End40">#REF!</definedName>
    <definedName name="_End41">#REF!</definedName>
    <definedName name="_End42">#REF!</definedName>
    <definedName name="_End43">#REF!</definedName>
    <definedName name="_End44">#REF!</definedName>
    <definedName name="_End45">#REF!</definedName>
    <definedName name="_End46">#REF!</definedName>
    <definedName name="_End47">#REF!</definedName>
    <definedName name="_End48">#REF!</definedName>
    <definedName name="_End49">#REF!</definedName>
    <definedName name="_End5">#REF!</definedName>
    <definedName name="_End50">#REF!</definedName>
    <definedName name="_End6">#REF!</definedName>
    <definedName name="_End7">#REF!</definedName>
    <definedName name="_End8">#REF!</definedName>
    <definedName name="_End9">#REF!</definedName>
    <definedName name="add_bk">#REF!</definedName>
    <definedName name="add_bk_n">#REF!</definedName>
    <definedName name="Boss_FIO">#REF!</definedName>
    <definedName name="Budget_Level">#REF!</definedName>
    <definedName name="Buh_Dol">#REF!</definedName>
    <definedName name="Buh_FIO">#REF!</definedName>
    <definedName name="cacc2">#REF!</definedName>
    <definedName name="cadd_bk">#REF!</definedName>
    <definedName name="cbk">#REF!</definedName>
    <definedName name="cdep">#REF!</definedName>
    <definedName name="cdiv">#REF!</definedName>
    <definedName name="cexp">#REF!</definedName>
    <definedName name="Chef_Dol">#REF!</definedName>
    <definedName name="Chef_FIO">#REF!</definedName>
    <definedName name="citem">#REF!</definedName>
    <definedName name="citem1">#REF!</definedName>
    <definedName name="citem2">#REF!</definedName>
    <definedName name="cmdiv">#REF!</definedName>
    <definedName name="corr02_n">#REF!</definedName>
    <definedName name="corr2">#REF!</definedName>
    <definedName name="corr2_cbp">#REF!</definedName>
    <definedName name="corr2_inn">#REF!</definedName>
    <definedName name="corr2_n">#REF!</definedName>
    <definedName name="csfin">#REF!</definedName>
    <definedName name="ctgt">#REF!</definedName>
    <definedName name="ctgt3">#REF!</definedName>
    <definedName name="ctgt5">#REF!</definedName>
    <definedName name="CurentGroup">#REF!</definedName>
    <definedName name="CurRow">#REF!</definedName>
    <definedName name="Data">#REF!</definedName>
    <definedName name="DataFields">#REF!</definedName>
    <definedName name="date">#REF!</definedName>
    <definedName name="dDate1">#REF!</definedName>
    <definedName name="dDate2">#REF!</definedName>
    <definedName name="dep">#REF!</definedName>
    <definedName name="dep_n">#REF!</definedName>
    <definedName name="div">#REF!</definedName>
    <definedName name="div_n">#REF!</definedName>
    <definedName name="EndPred">#REF!</definedName>
    <definedName name="EndRow">#REF!</definedName>
    <definedName name="exp">#REF!</definedName>
    <definedName name="exp_n">#REF!</definedName>
    <definedName name="Footer">#REF!</definedName>
    <definedName name="GroupOrder">#REF!</definedName>
    <definedName name="item">#REF!</definedName>
    <definedName name="item_n">#REF!</definedName>
    <definedName name="item1_n">#REF!</definedName>
    <definedName name="item2_n">#REF!</definedName>
    <definedName name="izm">#REF!</definedName>
    <definedName name="link">#REF!</definedName>
    <definedName name="mdiv_n">#REF!</definedName>
    <definedName name="NastrFields">#REF!</definedName>
    <definedName name="nCheck_1">#REF!</definedName>
    <definedName name="nCheck_10">#REF!</definedName>
    <definedName name="nCheck_11">#REF!</definedName>
    <definedName name="nCheck_12">#REF!</definedName>
    <definedName name="nCheck_13">#REF!</definedName>
    <definedName name="nCheck_2">#REF!</definedName>
    <definedName name="nCheck_5">#REF!</definedName>
    <definedName name="nCheck_6">#REF!</definedName>
    <definedName name="nCheck_7">#REF!</definedName>
    <definedName name="nCheck_8">#REF!</definedName>
    <definedName name="nCheck_9">#REF!</definedName>
    <definedName name="nOtborLink1">#REF!</definedName>
    <definedName name="nOtborLink10">#REF!</definedName>
    <definedName name="nOtborLink11">#REF!</definedName>
    <definedName name="nOtborLink12">#REF!</definedName>
    <definedName name="nOtborLink2">#REF!</definedName>
    <definedName name="nOtborLink3">#REF!</definedName>
    <definedName name="nOtborLink4">#REF!</definedName>
    <definedName name="nOtborLink5">#REF!</definedName>
    <definedName name="nOtborLink6">#REF!</definedName>
    <definedName name="nOtborLink7">#REF!</definedName>
    <definedName name="nOtborLink8">#REF!</definedName>
    <definedName name="number">#REF!</definedName>
    <definedName name="obj_n">#REF!</definedName>
    <definedName name="PrevGroupName">#REF!</definedName>
    <definedName name="PrevGroupValue">#REF!</definedName>
    <definedName name="Rash_Date">#REF!</definedName>
    <definedName name="s_1">#REF!</definedName>
    <definedName name="s_2">#REF!</definedName>
    <definedName name="s_3">#REF!</definedName>
    <definedName name="s_4">#REF!</definedName>
    <definedName name="sfin">#REF!</definedName>
    <definedName name="sfin_n">#REF!</definedName>
    <definedName name="s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19">#REF!</definedName>
    <definedName name="Start2">#REF!</definedName>
    <definedName name="Start20">#REF!</definedName>
    <definedName name="Start21">#REF!</definedName>
    <definedName name="Start22">#REF!</definedName>
    <definedName name="Start23">#REF!</definedName>
    <definedName name="Start24">#REF!</definedName>
    <definedName name="Start25">#REF!</definedName>
    <definedName name="Start26">#REF!</definedName>
    <definedName name="Start27">#REF!</definedName>
    <definedName name="Start28">#REF!</definedName>
    <definedName name="Start29">#REF!</definedName>
    <definedName name="Start3">#REF!</definedName>
    <definedName name="Start30">#REF!</definedName>
    <definedName name="Start31">#REF!</definedName>
    <definedName name="Start32">#REF!</definedName>
    <definedName name="Start33">#REF!</definedName>
    <definedName name="Start34">#REF!</definedName>
    <definedName name="Start35">#REF!</definedName>
    <definedName name="Start36">#REF!</definedName>
    <definedName name="Start37">#REF!</definedName>
    <definedName name="Start38">#REF!</definedName>
    <definedName name="Start39">#REF!</definedName>
    <definedName name="Start4">#REF!</definedName>
    <definedName name="Start40">#REF!</definedName>
    <definedName name="Start41">#REF!</definedName>
    <definedName name="Start42">#REF!</definedName>
    <definedName name="Start43">#REF!</definedName>
    <definedName name="Start44">#REF!</definedName>
    <definedName name="Start45">#REF!</definedName>
    <definedName name="Start46">#REF!</definedName>
    <definedName name="Start47">#REF!</definedName>
    <definedName name="Start48">#REF!</definedName>
    <definedName name="Start49">#REF!</definedName>
    <definedName name="Start5">#REF!</definedName>
    <definedName name="Start50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Pred">#REF!</definedName>
    <definedName name="StartRow">#REF!</definedName>
    <definedName name="Struct_Podraz">#REF!</definedName>
    <definedName name="tgt">#REF!</definedName>
    <definedName name="tgt_n">#REF!</definedName>
    <definedName name="tgt3_n">#REF!</definedName>
    <definedName name="tgt5_n">#REF!</definedName>
    <definedName name="Today">#REF!</definedName>
    <definedName name="Today2">#REF!</definedName>
    <definedName name="User_CBP">#REF!</definedName>
    <definedName name="User_COFK">#REF!</definedName>
    <definedName name="User_Dol">#REF!</definedName>
    <definedName name="User_FIO">#REF!</definedName>
    <definedName name="User_INN">#REF!</definedName>
    <definedName name="User_Name">#REF!</definedName>
    <definedName name="User_Phone">#REF!</definedName>
    <definedName name="Zam_Boss_FIO">#REF!</definedName>
    <definedName name="Zam_Buh_FIO">#REF!</definedName>
    <definedName name="Zam_Chef_FIO">#REF!</definedName>
    <definedName name="_xlnm.Print_Area" localSheetId="0">'ведомственная 3 чтение'!$A$1:$K$495</definedName>
  </definedNames>
  <calcPr calcId="124519" fullPrecision="0"/>
</workbook>
</file>

<file path=xl/calcChain.xml><?xml version="1.0" encoding="utf-8"?>
<calcChain xmlns="http://schemas.openxmlformats.org/spreadsheetml/2006/main">
  <c r="F169" i="11"/>
  <c r="F166"/>
  <c r="F167"/>
  <c r="G166"/>
  <c r="G467"/>
  <c r="G466" s="1"/>
  <c r="G465" s="1"/>
  <c r="G464" s="1"/>
  <c r="F146"/>
  <c r="F148"/>
  <c r="F147" s="1"/>
  <c r="G148"/>
  <c r="G147" s="1"/>
  <c r="G146" s="1"/>
  <c r="H148"/>
  <c r="H147" s="1"/>
  <c r="H146" s="1"/>
  <c r="I149"/>
  <c r="J149"/>
  <c r="K149"/>
  <c r="H145" l="1"/>
  <c r="K146"/>
  <c r="I146"/>
  <c r="G145"/>
  <c r="J146"/>
  <c r="I148"/>
  <c r="J148"/>
  <c r="K148"/>
  <c r="F145"/>
  <c r="I145"/>
  <c r="I147"/>
  <c r="J147"/>
  <c r="K147"/>
  <c r="H284"/>
  <c r="G260"/>
  <c r="G259" s="1"/>
  <c r="K145" l="1"/>
  <c r="J145"/>
  <c r="G229"/>
  <c r="G228" s="1"/>
  <c r="G227" s="1"/>
  <c r="H204"/>
  <c r="F203"/>
  <c r="K196"/>
  <c r="I196"/>
  <c r="H195"/>
  <c r="G195"/>
  <c r="I195" s="1"/>
  <c r="F195"/>
  <c r="F192"/>
  <c r="G162"/>
  <c r="G164"/>
  <c r="K170"/>
  <c r="I170"/>
  <c r="H169"/>
  <c r="G169"/>
  <c r="G167"/>
  <c r="K167" s="1"/>
  <c r="H167"/>
  <c r="H166" s="1"/>
  <c r="G140"/>
  <c r="H140"/>
  <c r="I138"/>
  <c r="J138"/>
  <c r="K143"/>
  <c r="I143"/>
  <c r="H142"/>
  <c r="H139" s="1"/>
  <c r="G142"/>
  <c r="F142"/>
  <c r="F139" s="1"/>
  <c r="F140" s="1"/>
  <c r="I141"/>
  <c r="K141"/>
  <c r="F112"/>
  <c r="F111" s="1"/>
  <c r="K113"/>
  <c r="I113"/>
  <c r="H112"/>
  <c r="H111" s="1"/>
  <c r="G112"/>
  <c r="G63"/>
  <c r="J167" l="1"/>
  <c r="K195"/>
  <c r="G139"/>
  <c r="I139" s="1"/>
  <c r="I169"/>
  <c r="K169"/>
  <c r="I166"/>
  <c r="K166"/>
  <c r="I167"/>
  <c r="K140"/>
  <c r="I140"/>
  <c r="I112"/>
  <c r="I142"/>
  <c r="G111"/>
  <c r="I111" s="1"/>
  <c r="K142"/>
  <c r="K112"/>
  <c r="G16"/>
  <c r="H467"/>
  <c r="H466" s="1"/>
  <c r="H465" s="1"/>
  <c r="H464" s="1"/>
  <c r="H407"/>
  <c r="H394"/>
  <c r="H357"/>
  <c r="H304"/>
  <c r="H302"/>
  <c r="H290"/>
  <c r="H289" s="1"/>
  <c r="H288" s="1"/>
  <c r="H287" s="1"/>
  <c r="H286" s="1"/>
  <c r="H278"/>
  <c r="H280"/>
  <c r="H260"/>
  <c r="H259" s="1"/>
  <c r="K111" l="1"/>
  <c r="K139"/>
  <c r="H229"/>
  <c r="H228" s="1"/>
  <c r="H227" s="1"/>
  <c r="H219"/>
  <c r="H164"/>
  <c r="H201"/>
  <c r="H200" s="1"/>
  <c r="H199" s="1"/>
  <c r="H198" s="1"/>
  <c r="H162"/>
  <c r="H120" l="1"/>
  <c r="H63" l="1"/>
  <c r="H54"/>
  <c r="H53" s="1"/>
  <c r="H13" l="1"/>
  <c r="H16"/>
  <c r="H22"/>
  <c r="H21" s="1"/>
  <c r="H20" s="1"/>
  <c r="H26"/>
  <c r="H30"/>
  <c r="H35"/>
  <c r="H34" s="1"/>
  <c r="H33" s="1"/>
  <c r="H39"/>
  <c r="H38" s="1"/>
  <c r="H37" s="1"/>
  <c r="H44"/>
  <c r="H43" s="1"/>
  <c r="H42" s="1"/>
  <c r="H49"/>
  <c r="H48" s="1"/>
  <c r="H47" s="1"/>
  <c r="H57"/>
  <c r="H56" s="1"/>
  <c r="H52" s="1"/>
  <c r="H61"/>
  <c r="H60" s="1"/>
  <c r="H59" s="1"/>
  <c r="H67"/>
  <c r="H66" s="1"/>
  <c r="H65" s="1"/>
  <c r="H70"/>
  <c r="H73"/>
  <c r="H76"/>
  <c r="H78"/>
  <c r="H80"/>
  <c r="H83"/>
  <c r="H89"/>
  <c r="H88" s="1"/>
  <c r="H87" s="1"/>
  <c r="H91"/>
  <c r="H97"/>
  <c r="H96" s="1"/>
  <c r="H95" s="1"/>
  <c r="H94" s="1"/>
  <c r="H102"/>
  <c r="H104"/>
  <c r="H109"/>
  <c r="H108" s="1"/>
  <c r="H107" s="1"/>
  <c r="H106" s="1"/>
  <c r="H117"/>
  <c r="H116" s="1"/>
  <c r="H115" s="1"/>
  <c r="H114" s="1"/>
  <c r="H126"/>
  <c r="H128"/>
  <c r="H131"/>
  <c r="H133"/>
  <c r="H135"/>
  <c r="H137"/>
  <c r="H151"/>
  <c r="H150" s="1"/>
  <c r="H144" s="1"/>
  <c r="H157"/>
  <c r="H156" s="1"/>
  <c r="H161"/>
  <c r="H160" s="1"/>
  <c r="H174"/>
  <c r="H176"/>
  <c r="H180"/>
  <c r="H183"/>
  <c r="H185"/>
  <c r="H190"/>
  <c r="H189" s="1"/>
  <c r="H188" s="1"/>
  <c r="H187" s="1"/>
  <c r="H193"/>
  <c r="H206"/>
  <c r="H203" s="1"/>
  <c r="H209"/>
  <c r="H208" s="1"/>
  <c r="H215"/>
  <c r="H214" s="1"/>
  <c r="H213" s="1"/>
  <c r="H212" s="1"/>
  <c r="H211" s="1"/>
  <c r="H218"/>
  <c r="H217" s="1"/>
  <c r="H225"/>
  <c r="H224" s="1"/>
  <c r="H235"/>
  <c r="H234" s="1"/>
  <c r="H233" s="1"/>
  <c r="H232" s="1"/>
  <c r="H240"/>
  <c r="H239" s="1"/>
  <c r="H238" s="1"/>
  <c r="H246"/>
  <c r="H248"/>
  <c r="H251"/>
  <c r="H253"/>
  <c r="H258"/>
  <c r="H263"/>
  <c r="H262" s="1"/>
  <c r="H269"/>
  <c r="H268" s="1"/>
  <c r="H267" s="1"/>
  <c r="H270"/>
  <c r="H272"/>
  <c r="H274"/>
  <c r="H282"/>
  <c r="H296"/>
  <c r="H295" s="1"/>
  <c r="H294" s="1"/>
  <c r="H293" s="1"/>
  <c r="H292" s="1"/>
  <c r="H301"/>
  <c r="H300" s="1"/>
  <c r="H299" s="1"/>
  <c r="H298" s="1"/>
  <c r="H311"/>
  <c r="H317"/>
  <c r="H320"/>
  <c r="H322"/>
  <c r="H325"/>
  <c r="H329"/>
  <c r="H336"/>
  <c r="H338"/>
  <c r="H340"/>
  <c r="H343"/>
  <c r="H342" s="1"/>
  <c r="H346"/>
  <c r="H348"/>
  <c r="H353"/>
  <c r="H352" s="1"/>
  <c r="H351" s="1"/>
  <c r="H362"/>
  <c r="H364"/>
  <c r="H366"/>
  <c r="H368"/>
  <c r="H370"/>
  <c r="H378"/>
  <c r="H380"/>
  <c r="H384"/>
  <c r="H383" s="1"/>
  <c r="H382" s="1"/>
  <c r="H389"/>
  <c r="H388" s="1"/>
  <c r="H392"/>
  <c r="H391" s="1"/>
  <c r="H398"/>
  <c r="H400"/>
  <c r="H402"/>
  <c r="H404"/>
  <c r="H409"/>
  <c r="H412"/>
  <c r="H411" s="1"/>
  <c r="H414"/>
  <c r="H419"/>
  <c r="H416" s="1"/>
  <c r="H425"/>
  <c r="H427"/>
  <c r="H432"/>
  <c r="H435"/>
  <c r="H434" s="1"/>
  <c r="H441"/>
  <c r="H440" s="1"/>
  <c r="H439" s="1"/>
  <c r="H438" s="1"/>
  <c r="H453"/>
  <c r="H452" s="1"/>
  <c r="H451" s="1"/>
  <c r="H455"/>
  <c r="H460"/>
  <c r="H459" s="1"/>
  <c r="H458" s="1"/>
  <c r="H457" s="1"/>
  <c r="H469"/>
  <c r="H463" s="1"/>
  <c r="H475"/>
  <c r="H479"/>
  <c r="H481"/>
  <c r="H486"/>
  <c r="H484" s="1"/>
  <c r="H483" s="1"/>
  <c r="G151"/>
  <c r="G150" s="1"/>
  <c r="G144" s="1"/>
  <c r="F151"/>
  <c r="F150" s="1"/>
  <c r="F144" s="1"/>
  <c r="I152"/>
  <c r="K152"/>
  <c r="J144" l="1"/>
  <c r="I144"/>
  <c r="K144"/>
  <c r="J192"/>
  <c r="H192"/>
  <c r="H197"/>
  <c r="J203"/>
  <c r="H101"/>
  <c r="H223"/>
  <c r="H222"/>
  <c r="H221" s="1"/>
  <c r="H450"/>
  <c r="H449" s="1"/>
  <c r="H448" s="1"/>
  <c r="H25"/>
  <c r="H24" s="1"/>
  <c r="H250"/>
  <c r="H361"/>
  <c r="H360" s="1"/>
  <c r="H359" s="1"/>
  <c r="H350" s="1"/>
  <c r="H345"/>
  <c r="H319"/>
  <c r="H310" s="1"/>
  <c r="H257"/>
  <c r="H12"/>
  <c r="H11" s="1"/>
  <c r="H10" s="1"/>
  <c r="H9" s="1"/>
  <c r="H485"/>
  <c r="H474"/>
  <c r="H473" s="1"/>
  <c r="H472" s="1"/>
  <c r="H471" s="1"/>
  <c r="H431"/>
  <c r="H430" s="1"/>
  <c r="H424"/>
  <c r="H423" s="1"/>
  <c r="H422" s="1"/>
  <c r="H421" s="1"/>
  <c r="H406"/>
  <c r="H397"/>
  <c r="H396" s="1"/>
  <c r="H377"/>
  <c r="H376" s="1"/>
  <c r="H375" s="1"/>
  <c r="H374" s="1"/>
  <c r="H324"/>
  <c r="H277"/>
  <c r="H276" s="1"/>
  <c r="H266" s="1"/>
  <c r="H245"/>
  <c r="H182"/>
  <c r="H173"/>
  <c r="H155"/>
  <c r="H154" s="1"/>
  <c r="H130"/>
  <c r="H125"/>
  <c r="H86"/>
  <c r="H85" s="1"/>
  <c r="H69"/>
  <c r="H41" s="1"/>
  <c r="H331"/>
  <c r="I151"/>
  <c r="K150"/>
  <c r="K151"/>
  <c r="G219"/>
  <c r="G218" s="1"/>
  <c r="I220"/>
  <c r="K220"/>
  <c r="F219"/>
  <c r="F218" s="1"/>
  <c r="F217" s="1"/>
  <c r="F435"/>
  <c r="F434" s="1"/>
  <c r="G435"/>
  <c r="K437"/>
  <c r="J437"/>
  <c r="I437"/>
  <c r="G336"/>
  <c r="G325"/>
  <c r="F325"/>
  <c r="K328"/>
  <c r="I328"/>
  <c r="H19" l="1"/>
  <c r="H244"/>
  <c r="H237" s="1"/>
  <c r="H231" s="1"/>
  <c r="H429"/>
  <c r="H387"/>
  <c r="H386" s="1"/>
  <c r="H309"/>
  <c r="H308" s="1"/>
  <c r="H307" s="1"/>
  <c r="H306" s="1"/>
  <c r="H172"/>
  <c r="H124"/>
  <c r="H123" s="1"/>
  <c r="I150"/>
  <c r="I218"/>
  <c r="G217"/>
  <c r="I217" s="1"/>
  <c r="K218"/>
  <c r="I219"/>
  <c r="K219"/>
  <c r="H171" l="1"/>
  <c r="H153" s="1"/>
  <c r="H122"/>
  <c r="H100" s="1"/>
  <c r="H373"/>
  <c r="H372" s="1"/>
  <c r="K217"/>
  <c r="H18" l="1"/>
  <c r="H491" s="1"/>
  <c r="G209"/>
  <c r="G208" s="1"/>
  <c r="G180"/>
  <c r="G204"/>
  <c r="G183"/>
  <c r="G185"/>
  <c r="G176"/>
  <c r="K110" l="1"/>
  <c r="I110"/>
  <c r="G109"/>
  <c r="G108" s="1"/>
  <c r="G107" s="1"/>
  <c r="G106" s="1"/>
  <c r="F109"/>
  <c r="F108" s="1"/>
  <c r="F107" s="1"/>
  <c r="F106" s="1"/>
  <c r="G97"/>
  <c r="F97"/>
  <c r="K99"/>
  <c r="I99"/>
  <c r="G91"/>
  <c r="F91"/>
  <c r="K93"/>
  <c r="I93"/>
  <c r="K92"/>
  <c r="I92"/>
  <c r="I109" l="1"/>
  <c r="I91"/>
  <c r="I108"/>
  <c r="K108"/>
  <c r="K109"/>
  <c r="I107"/>
  <c r="K91"/>
  <c r="K107" l="1"/>
  <c r="I106" l="1"/>
  <c r="K106"/>
  <c r="K371" l="1"/>
  <c r="I371"/>
  <c r="G370"/>
  <c r="F370"/>
  <c r="I370" l="1"/>
  <c r="K370"/>
  <c r="G235" l="1"/>
  <c r="G234" s="1"/>
  <c r="G233" s="1"/>
  <c r="G232" s="1"/>
  <c r="K207"/>
  <c r="I207"/>
  <c r="G206"/>
  <c r="G203" s="1"/>
  <c r="F206"/>
  <c r="G197" l="1"/>
  <c r="I203"/>
  <c r="K203"/>
  <c r="K206"/>
  <c r="I206"/>
  <c r="G128" l="1"/>
  <c r="G126"/>
  <c r="G133" l="1"/>
  <c r="J490"/>
  <c r="J489"/>
  <c r="J488"/>
  <c r="J487"/>
  <c r="J482"/>
  <c r="J480"/>
  <c r="J478"/>
  <c r="J477"/>
  <c r="J476"/>
  <c r="J468"/>
  <c r="J462"/>
  <c r="J461"/>
  <c r="J456"/>
  <c r="J454"/>
  <c r="J447"/>
  <c r="J445"/>
  <c r="J443"/>
  <c r="J442"/>
  <c r="J436"/>
  <c r="J433"/>
  <c r="J428"/>
  <c r="J426"/>
  <c r="J420"/>
  <c r="J415"/>
  <c r="J413"/>
  <c r="J410"/>
  <c r="J408"/>
  <c r="J405"/>
  <c r="J403"/>
  <c r="J395"/>
  <c r="J393"/>
  <c r="J385"/>
  <c r="J381"/>
  <c r="J379"/>
  <c r="J367"/>
  <c r="J363"/>
  <c r="J358"/>
  <c r="J356"/>
  <c r="J355"/>
  <c r="J354"/>
  <c r="J344"/>
  <c r="J341"/>
  <c r="J339"/>
  <c r="J337"/>
  <c r="J330"/>
  <c r="J327"/>
  <c r="J326"/>
  <c r="J318"/>
  <c r="J316"/>
  <c r="J315"/>
  <c r="J314"/>
  <c r="J313"/>
  <c r="J312"/>
  <c r="J305"/>
  <c r="J303"/>
  <c r="J297"/>
  <c r="J291"/>
  <c r="J285"/>
  <c r="J283"/>
  <c r="J281"/>
  <c r="J279"/>
  <c r="J275"/>
  <c r="J273"/>
  <c r="J271"/>
  <c r="J261"/>
  <c r="J256"/>
  <c r="J252"/>
  <c r="J242"/>
  <c r="J241"/>
  <c r="J249"/>
  <c r="J247"/>
  <c r="J236"/>
  <c r="J230"/>
  <c r="J226"/>
  <c r="J216"/>
  <c r="J210"/>
  <c r="J205"/>
  <c r="J202"/>
  <c r="J194"/>
  <c r="J191"/>
  <c r="J186"/>
  <c r="J184"/>
  <c r="J181"/>
  <c r="J177"/>
  <c r="J175"/>
  <c r="J168"/>
  <c r="J165"/>
  <c r="J163"/>
  <c r="J159"/>
  <c r="J158"/>
  <c r="J136"/>
  <c r="J134"/>
  <c r="J132"/>
  <c r="J129"/>
  <c r="J127"/>
  <c r="J121"/>
  <c r="J119"/>
  <c r="J105"/>
  <c r="J98"/>
  <c r="J90"/>
  <c r="J84"/>
  <c r="J82"/>
  <c r="J81"/>
  <c r="J79"/>
  <c r="J77"/>
  <c r="J75"/>
  <c r="J74"/>
  <c r="J72"/>
  <c r="J71"/>
  <c r="J68"/>
  <c r="J64"/>
  <c r="J62"/>
  <c r="J58"/>
  <c r="J55"/>
  <c r="J51"/>
  <c r="J50"/>
  <c r="J46"/>
  <c r="J45"/>
  <c r="J40"/>
  <c r="J36"/>
  <c r="J35"/>
  <c r="J29"/>
  <c r="J28"/>
  <c r="J27"/>
  <c r="J23"/>
  <c r="J17"/>
  <c r="J15"/>
  <c r="J14"/>
  <c r="F394"/>
  <c r="F407"/>
  <c r="F364"/>
  <c r="G102" l="1"/>
  <c r="F102"/>
  <c r="K103"/>
  <c r="I103"/>
  <c r="G469"/>
  <c r="G463" s="1"/>
  <c r="F469"/>
  <c r="F463" s="1"/>
  <c r="K470"/>
  <c r="I470"/>
  <c r="J357"/>
  <c r="I469" l="1"/>
  <c r="K469"/>
  <c r="J467"/>
  <c r="G412"/>
  <c r="G411" s="1"/>
  <c r="F412"/>
  <c r="F411" s="1"/>
  <c r="J407"/>
  <c r="J394"/>
  <c r="J336"/>
  <c r="J304"/>
  <c r="J302"/>
  <c r="J290"/>
  <c r="J280"/>
  <c r="J278"/>
  <c r="J260"/>
  <c r="J235"/>
  <c r="J229"/>
  <c r="J204"/>
  <c r="J201"/>
  <c r="J183"/>
  <c r="J185"/>
  <c r="J180"/>
  <c r="J176"/>
  <c r="J200" l="1"/>
  <c r="J259"/>
  <c r="J412"/>
  <c r="J227"/>
  <c r="J228"/>
  <c r="I412"/>
  <c r="J208"/>
  <c r="J209"/>
  <c r="K412"/>
  <c r="J411"/>
  <c r="J466" l="1"/>
  <c r="I465"/>
  <c r="J289"/>
  <c r="K288"/>
  <c r="J234"/>
  <c r="J162"/>
  <c r="I126"/>
  <c r="J120"/>
  <c r="J54"/>
  <c r="F30"/>
  <c r="G30"/>
  <c r="K32"/>
  <c r="I32"/>
  <c r="K31"/>
  <c r="I31"/>
  <c r="K490"/>
  <c r="K488"/>
  <c r="K487"/>
  <c r="K482"/>
  <c r="K480"/>
  <c r="K478"/>
  <c r="K477"/>
  <c r="K476"/>
  <c r="K468"/>
  <c r="K467"/>
  <c r="K466"/>
  <c r="K465"/>
  <c r="K462"/>
  <c r="K461"/>
  <c r="K456"/>
  <c r="K454"/>
  <c r="K447"/>
  <c r="K445"/>
  <c r="K443"/>
  <c r="K442"/>
  <c r="K436"/>
  <c r="K433"/>
  <c r="K428"/>
  <c r="K415"/>
  <c r="K413"/>
  <c r="K410"/>
  <c r="K408"/>
  <c r="K407"/>
  <c r="K405"/>
  <c r="K403"/>
  <c r="K401"/>
  <c r="K399"/>
  <c r="K395"/>
  <c r="K394"/>
  <c r="K393"/>
  <c r="K390"/>
  <c r="K385"/>
  <c r="K381"/>
  <c r="K379"/>
  <c r="K369"/>
  <c r="K367"/>
  <c r="K365"/>
  <c r="K363"/>
  <c r="K358"/>
  <c r="K357"/>
  <c r="K355"/>
  <c r="K354"/>
  <c r="K341"/>
  <c r="K339"/>
  <c r="K330"/>
  <c r="K327"/>
  <c r="K326"/>
  <c r="K323"/>
  <c r="K321"/>
  <c r="K318"/>
  <c r="K316"/>
  <c r="K314"/>
  <c r="K313"/>
  <c r="K312"/>
  <c r="K305"/>
  <c r="K304"/>
  <c r="K303"/>
  <c r="K302"/>
  <c r="K297"/>
  <c r="K291"/>
  <c r="K290"/>
  <c r="K289"/>
  <c r="K285"/>
  <c r="K283"/>
  <c r="K281"/>
  <c r="K280"/>
  <c r="K279"/>
  <c r="K278"/>
  <c r="K275"/>
  <c r="K273"/>
  <c r="K271"/>
  <c r="K265"/>
  <c r="K264"/>
  <c r="K261"/>
  <c r="K260"/>
  <c r="K259"/>
  <c r="K256"/>
  <c r="K252"/>
  <c r="K243"/>
  <c r="K242"/>
  <c r="K241"/>
  <c r="K249"/>
  <c r="K247"/>
  <c r="K236"/>
  <c r="K235"/>
  <c r="K234"/>
  <c r="K233"/>
  <c r="K226"/>
  <c r="K216"/>
  <c r="K210"/>
  <c r="K209"/>
  <c r="K208"/>
  <c r="K205"/>
  <c r="K204"/>
  <c r="K202"/>
  <c r="K201"/>
  <c r="K200"/>
  <c r="K194"/>
  <c r="K191"/>
  <c r="K186"/>
  <c r="K185"/>
  <c r="K184"/>
  <c r="K183"/>
  <c r="K181"/>
  <c r="K180"/>
  <c r="K168"/>
  <c r="K165"/>
  <c r="K163"/>
  <c r="K159"/>
  <c r="K158"/>
  <c r="K134"/>
  <c r="K132"/>
  <c r="K129"/>
  <c r="K127"/>
  <c r="K121"/>
  <c r="K119"/>
  <c r="K118"/>
  <c r="K105"/>
  <c r="K98"/>
  <c r="K84"/>
  <c r="K82"/>
  <c r="K81"/>
  <c r="K79"/>
  <c r="K77"/>
  <c r="K74"/>
  <c r="K71"/>
  <c r="K68"/>
  <c r="K64"/>
  <c r="K62"/>
  <c r="K58"/>
  <c r="K55"/>
  <c r="K54"/>
  <c r="K51"/>
  <c r="K50"/>
  <c r="K46"/>
  <c r="K45"/>
  <c r="K40"/>
  <c r="K36"/>
  <c r="K29"/>
  <c r="K28"/>
  <c r="K27"/>
  <c r="K23"/>
  <c r="K17"/>
  <c r="K14"/>
  <c r="I490"/>
  <c r="I489"/>
  <c r="I488"/>
  <c r="I487"/>
  <c r="I482"/>
  <c r="I480"/>
  <c r="I478"/>
  <c r="I477"/>
  <c r="I476"/>
  <c r="I468"/>
  <c r="I467"/>
  <c r="I466"/>
  <c r="I462"/>
  <c r="I461"/>
  <c r="I456"/>
  <c r="I454"/>
  <c r="I447"/>
  <c r="I446"/>
  <c r="I445"/>
  <c r="I444"/>
  <c r="I443"/>
  <c r="I442"/>
  <c r="I436"/>
  <c r="I433"/>
  <c r="I428"/>
  <c r="I426"/>
  <c r="I420"/>
  <c r="I418"/>
  <c r="I417"/>
  <c r="I415"/>
  <c r="I413"/>
  <c r="I410"/>
  <c r="I408"/>
  <c r="I407"/>
  <c r="I405"/>
  <c r="I403"/>
  <c r="I401"/>
  <c r="I399"/>
  <c r="I395"/>
  <c r="I394"/>
  <c r="I393"/>
  <c r="I390"/>
  <c r="I385"/>
  <c r="I381"/>
  <c r="I379"/>
  <c r="I369"/>
  <c r="I367"/>
  <c r="I365"/>
  <c r="I363"/>
  <c r="I358"/>
  <c r="I357"/>
  <c r="I356"/>
  <c r="I355"/>
  <c r="I354"/>
  <c r="I349"/>
  <c r="I347"/>
  <c r="I344"/>
  <c r="I341"/>
  <c r="I339"/>
  <c r="I337"/>
  <c r="I336"/>
  <c r="I335"/>
  <c r="I334"/>
  <c r="I333"/>
  <c r="I332"/>
  <c r="I330"/>
  <c r="I327"/>
  <c r="I326"/>
  <c r="I323"/>
  <c r="I321"/>
  <c r="I318"/>
  <c r="I316"/>
  <c r="I315"/>
  <c r="I314"/>
  <c r="I313"/>
  <c r="I312"/>
  <c r="I305"/>
  <c r="I304"/>
  <c r="I303"/>
  <c r="I302"/>
  <c r="I297"/>
  <c r="I291"/>
  <c r="I290"/>
  <c r="I289"/>
  <c r="I285"/>
  <c r="I283"/>
  <c r="I281"/>
  <c r="I280"/>
  <c r="I279"/>
  <c r="I278"/>
  <c r="I275"/>
  <c r="I273"/>
  <c r="I271"/>
  <c r="I265"/>
  <c r="I264"/>
  <c r="I261"/>
  <c r="I260"/>
  <c r="I259"/>
  <c r="I256"/>
  <c r="I255"/>
  <c r="I254"/>
  <c r="I252"/>
  <c r="I243"/>
  <c r="I242"/>
  <c r="I241"/>
  <c r="I249"/>
  <c r="I247"/>
  <c r="I236"/>
  <c r="I235"/>
  <c r="I234"/>
  <c r="I233"/>
  <c r="I230"/>
  <c r="I229"/>
  <c r="I228"/>
  <c r="I227"/>
  <c r="I226"/>
  <c r="I216"/>
  <c r="I210"/>
  <c r="I209"/>
  <c r="I208"/>
  <c r="I205"/>
  <c r="I204"/>
  <c r="I202"/>
  <c r="I201"/>
  <c r="I200"/>
  <c r="I199"/>
  <c r="I194"/>
  <c r="I191"/>
  <c r="I186"/>
  <c r="I185"/>
  <c r="I184"/>
  <c r="I183"/>
  <c r="I181"/>
  <c r="I180"/>
  <c r="I179"/>
  <c r="I178"/>
  <c r="I177"/>
  <c r="I176"/>
  <c r="I175"/>
  <c r="I168"/>
  <c r="I165"/>
  <c r="I163"/>
  <c r="I159"/>
  <c r="I158"/>
  <c r="I136"/>
  <c r="I134"/>
  <c r="I132"/>
  <c r="I129"/>
  <c r="I127"/>
  <c r="I121"/>
  <c r="I119"/>
  <c r="I118"/>
  <c r="I105"/>
  <c r="I98"/>
  <c r="I90"/>
  <c r="I84"/>
  <c r="I82"/>
  <c r="I81"/>
  <c r="I79"/>
  <c r="I77"/>
  <c r="I75"/>
  <c r="I74"/>
  <c r="I72"/>
  <c r="I71"/>
  <c r="I68"/>
  <c r="I64"/>
  <c r="I62"/>
  <c r="I58"/>
  <c r="I55"/>
  <c r="I54"/>
  <c r="I51"/>
  <c r="I50"/>
  <c r="I46"/>
  <c r="I45"/>
  <c r="I40"/>
  <c r="I36"/>
  <c r="I29"/>
  <c r="I28"/>
  <c r="I27"/>
  <c r="I23"/>
  <c r="I17"/>
  <c r="I15"/>
  <c r="I14"/>
  <c r="G13"/>
  <c r="G22"/>
  <c r="G21" s="1"/>
  <c r="G20" s="1"/>
  <c r="G26"/>
  <c r="G35"/>
  <c r="G39"/>
  <c r="G38" s="1"/>
  <c r="G44"/>
  <c r="G43" s="1"/>
  <c r="G42" s="1"/>
  <c r="G49"/>
  <c r="G48" s="1"/>
  <c r="G47" s="1"/>
  <c r="G57"/>
  <c r="G56" s="1"/>
  <c r="G52" s="1"/>
  <c r="G61"/>
  <c r="G67"/>
  <c r="G66" s="1"/>
  <c r="G70"/>
  <c r="G73"/>
  <c r="G76"/>
  <c r="G78"/>
  <c r="G80"/>
  <c r="G83"/>
  <c r="G89"/>
  <c r="G88" s="1"/>
  <c r="G87" s="1"/>
  <c r="G86" s="1"/>
  <c r="G96"/>
  <c r="G95" s="1"/>
  <c r="G94" s="1"/>
  <c r="G104"/>
  <c r="G101" s="1"/>
  <c r="G117"/>
  <c r="G116" s="1"/>
  <c r="G115" s="1"/>
  <c r="G114" s="1"/>
  <c r="G125"/>
  <c r="G131"/>
  <c r="G135"/>
  <c r="G137"/>
  <c r="G157"/>
  <c r="G156" s="1"/>
  <c r="G161"/>
  <c r="G160" s="1"/>
  <c r="G174"/>
  <c r="G173" s="1"/>
  <c r="G182"/>
  <c r="G190"/>
  <c r="G189" s="1"/>
  <c r="G193"/>
  <c r="G192" s="1"/>
  <c r="G215"/>
  <c r="G225"/>
  <c r="G246"/>
  <c r="G248"/>
  <c r="G240"/>
  <c r="G239" s="1"/>
  <c r="G238" s="1"/>
  <c r="G251"/>
  <c r="G253"/>
  <c r="G258"/>
  <c r="G263"/>
  <c r="G262" s="1"/>
  <c r="G269"/>
  <c r="G268" s="1"/>
  <c r="G267" s="1"/>
  <c r="G270"/>
  <c r="G272"/>
  <c r="G274"/>
  <c r="G282"/>
  <c r="G284"/>
  <c r="G296"/>
  <c r="G295" s="1"/>
  <c r="G294" s="1"/>
  <c r="G301"/>
  <c r="G300" s="1"/>
  <c r="G311"/>
  <c r="G317"/>
  <c r="G320"/>
  <c r="G322"/>
  <c r="G329"/>
  <c r="G338"/>
  <c r="G340"/>
  <c r="G343"/>
  <c r="G342" s="1"/>
  <c r="G346"/>
  <c r="G348"/>
  <c r="G353"/>
  <c r="G362"/>
  <c r="G364"/>
  <c r="G366"/>
  <c r="G368"/>
  <c r="G378"/>
  <c r="G380"/>
  <c r="G384"/>
  <c r="G389"/>
  <c r="G388" s="1"/>
  <c r="G392"/>
  <c r="G398"/>
  <c r="G400"/>
  <c r="G402"/>
  <c r="G404"/>
  <c r="G409"/>
  <c r="G414"/>
  <c r="G419"/>
  <c r="G425"/>
  <c r="G427"/>
  <c r="G432"/>
  <c r="G441"/>
  <c r="G453"/>
  <c r="G455"/>
  <c r="G460"/>
  <c r="G475"/>
  <c r="G479"/>
  <c r="G481"/>
  <c r="G486"/>
  <c r="F13"/>
  <c r="F161"/>
  <c r="F117"/>
  <c r="F116" s="1"/>
  <c r="F115" s="1"/>
  <c r="F114" s="1"/>
  <c r="F240"/>
  <c r="F239" s="1"/>
  <c r="F238" s="1"/>
  <c r="F368"/>
  <c r="F322"/>
  <c r="F320"/>
  <c r="F400"/>
  <c r="F398"/>
  <c r="F392"/>
  <c r="F391" s="1"/>
  <c r="F389"/>
  <c r="F388" s="1"/>
  <c r="F460"/>
  <c r="F459" s="1"/>
  <c r="F458" s="1"/>
  <c r="F457" s="1"/>
  <c r="F455"/>
  <c r="F453"/>
  <c r="F452" s="1"/>
  <c r="F451" s="1"/>
  <c r="F432"/>
  <c r="F427"/>
  <c r="F425"/>
  <c r="F419"/>
  <c r="F416" s="1"/>
  <c r="F414"/>
  <c r="F409"/>
  <c r="F384"/>
  <c r="F383" s="1"/>
  <c r="F382" s="1"/>
  <c r="F366"/>
  <c r="F362"/>
  <c r="F348"/>
  <c r="F346"/>
  <c r="F343"/>
  <c r="F342" s="1"/>
  <c r="F340"/>
  <c r="F338"/>
  <c r="F329"/>
  <c r="F317"/>
  <c r="F284"/>
  <c r="J284" s="1"/>
  <c r="F282"/>
  <c r="F269"/>
  <c r="F268" s="1"/>
  <c r="F267" s="1"/>
  <c r="F274"/>
  <c r="F272"/>
  <c r="F270"/>
  <c r="F246"/>
  <c r="F225"/>
  <c r="F224" s="1"/>
  <c r="F215"/>
  <c r="F214" s="1"/>
  <c r="F213" s="1"/>
  <c r="F212" s="1"/>
  <c r="F211" s="1"/>
  <c r="F193"/>
  <c r="F190"/>
  <c r="F189" s="1"/>
  <c r="F188" s="1"/>
  <c r="F187" s="1"/>
  <c r="F174"/>
  <c r="F173" s="1"/>
  <c r="F131"/>
  <c r="F137"/>
  <c r="F135"/>
  <c r="F78"/>
  <c r="F61"/>
  <c r="F60" s="1"/>
  <c r="F59" s="1"/>
  <c r="F57"/>
  <c r="F56" s="1"/>
  <c r="F52" s="1"/>
  <c r="F22"/>
  <c r="F21" s="1"/>
  <c r="F20" s="1"/>
  <c r="F296"/>
  <c r="F295" s="1"/>
  <c r="F294" s="1"/>
  <c r="F293" s="1"/>
  <c r="F292" s="1"/>
  <c r="F16"/>
  <c r="F157"/>
  <c r="F156" s="1"/>
  <c r="F67"/>
  <c r="F66" s="1"/>
  <c r="F65" s="1"/>
  <c r="F39"/>
  <c r="F38" s="1"/>
  <c r="F37" s="1"/>
  <c r="F378"/>
  <c r="F96"/>
  <c r="F95" s="1"/>
  <c r="F94" s="1"/>
  <c r="F404"/>
  <c r="F380"/>
  <c r="F253"/>
  <c r="F248"/>
  <c r="F73"/>
  <c r="F83"/>
  <c r="F251"/>
  <c r="F182"/>
  <c r="F486"/>
  <c r="F485" s="1"/>
  <c r="F481"/>
  <c r="F479"/>
  <c r="F475"/>
  <c r="F441"/>
  <c r="F440" s="1"/>
  <c r="F439" s="1"/>
  <c r="F438" s="1"/>
  <c r="F402"/>
  <c r="F353"/>
  <c r="F352" s="1"/>
  <c r="F351" s="1"/>
  <c r="J325"/>
  <c r="F311"/>
  <c r="F301"/>
  <c r="F300" s="1"/>
  <c r="F299" s="1"/>
  <c r="F298" s="1"/>
  <c r="F263"/>
  <c r="F262" s="1"/>
  <c r="F258"/>
  <c r="F197"/>
  <c r="F160"/>
  <c r="F125"/>
  <c r="F104"/>
  <c r="F101" s="1"/>
  <c r="F89"/>
  <c r="F88" s="1"/>
  <c r="F87" s="1"/>
  <c r="F86" s="1"/>
  <c r="F80"/>
  <c r="F76"/>
  <c r="F70"/>
  <c r="F49"/>
  <c r="F48" s="1"/>
  <c r="F47" s="1"/>
  <c r="F44"/>
  <c r="F43" s="1"/>
  <c r="F42" s="1"/>
  <c r="F34"/>
  <c r="F33" s="1"/>
  <c r="F26"/>
  <c r="F25" s="1"/>
  <c r="F24" s="1"/>
  <c r="F484"/>
  <c r="F483" s="1"/>
  <c r="I192" l="1"/>
  <c r="K192"/>
  <c r="F424"/>
  <c r="F423" s="1"/>
  <c r="F422" s="1"/>
  <c r="F421" s="1"/>
  <c r="K13"/>
  <c r="F12"/>
  <c r="F11" s="1"/>
  <c r="F10" s="1"/>
  <c r="F9" s="1"/>
  <c r="F277"/>
  <c r="F276" s="1"/>
  <c r="I288"/>
  <c r="I253"/>
  <c r="K199"/>
  <c r="J199"/>
  <c r="I198"/>
  <c r="K198"/>
  <c r="F406"/>
  <c r="I322"/>
  <c r="I317"/>
  <c r="F85"/>
  <c r="F345"/>
  <c r="F377"/>
  <c r="F376" s="1"/>
  <c r="F375" s="1"/>
  <c r="F374" s="1"/>
  <c r="J465"/>
  <c r="J455"/>
  <c r="J425"/>
  <c r="J414"/>
  <c r="J392"/>
  <c r="I380"/>
  <c r="I368"/>
  <c r="I364"/>
  <c r="I340"/>
  <c r="I16"/>
  <c r="J362"/>
  <c r="K133"/>
  <c r="J133"/>
  <c r="J197"/>
  <c r="J198"/>
  <c r="F69"/>
  <c r="F41" s="1"/>
  <c r="F19" s="1"/>
  <c r="J378"/>
  <c r="J366"/>
  <c r="J343"/>
  <c r="J338"/>
  <c r="J274"/>
  <c r="J270"/>
  <c r="I225"/>
  <c r="J193"/>
  <c r="J182"/>
  <c r="J117"/>
  <c r="J97"/>
  <c r="J83"/>
  <c r="J78"/>
  <c r="J73"/>
  <c r="J67"/>
  <c r="J57"/>
  <c r="J44"/>
  <c r="J34"/>
  <c r="J22"/>
  <c r="J13"/>
  <c r="I353"/>
  <c r="G352"/>
  <c r="G351" s="1"/>
  <c r="J224"/>
  <c r="J225"/>
  <c r="J21"/>
  <c r="J481"/>
  <c r="J475"/>
  <c r="J441"/>
  <c r="J432"/>
  <c r="J404"/>
  <c r="J311"/>
  <c r="J258"/>
  <c r="J251"/>
  <c r="J248"/>
  <c r="J135"/>
  <c r="I38"/>
  <c r="J39"/>
  <c r="F397"/>
  <c r="G397"/>
  <c r="G396" s="1"/>
  <c r="J380"/>
  <c r="J340"/>
  <c r="J329"/>
  <c r="J282"/>
  <c r="J272"/>
  <c r="J190"/>
  <c r="J174"/>
  <c r="J89"/>
  <c r="J80"/>
  <c r="J76"/>
  <c r="J70"/>
  <c r="J61"/>
  <c r="J49"/>
  <c r="J16"/>
  <c r="I137"/>
  <c r="J137"/>
  <c r="F361"/>
  <c r="F360" s="1"/>
  <c r="F359" s="1"/>
  <c r="F450"/>
  <c r="F449" s="1"/>
  <c r="F448" s="1"/>
  <c r="J486"/>
  <c r="J479"/>
  <c r="J460"/>
  <c r="J435"/>
  <c r="J427"/>
  <c r="J419"/>
  <c r="J409"/>
  <c r="J402"/>
  <c r="G361"/>
  <c r="I348"/>
  <c r="J317"/>
  <c r="J301"/>
  <c r="J253"/>
  <c r="J246"/>
  <c r="J215"/>
  <c r="J131"/>
  <c r="I13"/>
  <c r="G245"/>
  <c r="J453"/>
  <c r="J383"/>
  <c r="J384"/>
  <c r="J352"/>
  <c r="J353"/>
  <c r="J295"/>
  <c r="J296"/>
  <c r="J288"/>
  <c r="J268"/>
  <c r="J269"/>
  <c r="J239"/>
  <c r="J240"/>
  <c r="J233"/>
  <c r="K157"/>
  <c r="J157"/>
  <c r="K164"/>
  <c r="J164"/>
  <c r="I164"/>
  <c r="K128"/>
  <c r="J128"/>
  <c r="I128"/>
  <c r="K126"/>
  <c r="J126"/>
  <c r="J104"/>
  <c r="K63"/>
  <c r="J63"/>
  <c r="I63"/>
  <c r="J60"/>
  <c r="G25"/>
  <c r="G24" s="1"/>
  <c r="J25"/>
  <c r="J26"/>
  <c r="K16"/>
  <c r="K22"/>
  <c r="I22"/>
  <c r="F350"/>
  <c r="F250"/>
  <c r="I102"/>
  <c r="I441"/>
  <c r="I392"/>
  <c r="I384"/>
  <c r="I378"/>
  <c r="I366"/>
  <c r="I362"/>
  <c r="I329"/>
  <c r="I282"/>
  <c r="F257"/>
  <c r="F155"/>
  <c r="F331"/>
  <c r="I479"/>
  <c r="I460"/>
  <c r="I453"/>
  <c r="G440"/>
  <c r="I414"/>
  <c r="I409"/>
  <c r="I402"/>
  <c r="I398"/>
  <c r="G391"/>
  <c r="K83"/>
  <c r="K78"/>
  <c r="K73"/>
  <c r="K21"/>
  <c r="I325"/>
  <c r="I320"/>
  <c r="I44"/>
  <c r="F474"/>
  <c r="F473" s="1"/>
  <c r="F472" s="1"/>
  <c r="F471" s="1"/>
  <c r="F130"/>
  <c r="F124" s="1"/>
  <c r="F123" s="1"/>
  <c r="F122" s="1"/>
  <c r="F100" s="1"/>
  <c r="I481"/>
  <c r="I435"/>
  <c r="I427"/>
  <c r="G277"/>
  <c r="G276" s="1"/>
  <c r="G266" s="1"/>
  <c r="I272"/>
  <c r="I269"/>
  <c r="F223"/>
  <c r="F222"/>
  <c r="F221" s="1"/>
  <c r="F266"/>
  <c r="J416"/>
  <c r="K117"/>
  <c r="G69"/>
  <c r="F245"/>
  <c r="F172"/>
  <c r="F171" s="1"/>
  <c r="J166" s="1"/>
  <c r="F319"/>
  <c r="F310" s="1"/>
  <c r="I21"/>
  <c r="I486"/>
  <c r="G474"/>
  <c r="G473" s="1"/>
  <c r="I425"/>
  <c r="J342"/>
  <c r="K80"/>
  <c r="K30"/>
  <c r="J53"/>
  <c r="F396"/>
  <c r="F387" s="1"/>
  <c r="F386" s="1"/>
  <c r="F324"/>
  <c r="F431"/>
  <c r="F429" s="1"/>
  <c r="J20"/>
  <c r="G484"/>
  <c r="G483" s="1"/>
  <c r="I475"/>
  <c r="I455"/>
  <c r="G452"/>
  <c r="G451" s="1"/>
  <c r="I432"/>
  <c r="G424"/>
  <c r="G423" s="1"/>
  <c r="G422" s="1"/>
  <c r="I419"/>
  <c r="I411"/>
  <c r="I404"/>
  <c r="I400"/>
  <c r="I389"/>
  <c r="I346"/>
  <c r="G319"/>
  <c r="I311"/>
  <c r="I296"/>
  <c r="I284"/>
  <c r="I274"/>
  <c r="I270"/>
  <c r="I258"/>
  <c r="G155"/>
  <c r="G154" s="1"/>
  <c r="G130"/>
  <c r="G124" s="1"/>
  <c r="G123" s="1"/>
  <c r="I131"/>
  <c r="I67"/>
  <c r="I61"/>
  <c r="I57"/>
  <c r="I263"/>
  <c r="I251"/>
  <c r="I240"/>
  <c r="I248"/>
  <c r="I215"/>
  <c r="I197"/>
  <c r="I193"/>
  <c r="I182"/>
  <c r="J382"/>
  <c r="G299"/>
  <c r="G331"/>
  <c r="G85"/>
  <c r="G293"/>
  <c r="J267"/>
  <c r="G188"/>
  <c r="G172"/>
  <c r="J222"/>
  <c r="J485"/>
  <c r="J459"/>
  <c r="G345"/>
  <c r="G324"/>
  <c r="I262"/>
  <c r="J214"/>
  <c r="G214"/>
  <c r="J56"/>
  <c r="J43"/>
  <c r="K26"/>
  <c r="G12"/>
  <c r="I174"/>
  <c r="I190"/>
  <c r="I246"/>
  <c r="K215"/>
  <c r="K225"/>
  <c r="K240"/>
  <c r="K258"/>
  <c r="K269"/>
  <c r="K282"/>
  <c r="K284"/>
  <c r="K296"/>
  <c r="K320"/>
  <c r="K322"/>
  <c r="K329"/>
  <c r="K353"/>
  <c r="K362"/>
  <c r="K364"/>
  <c r="K366"/>
  <c r="K368"/>
  <c r="K378"/>
  <c r="K380"/>
  <c r="K384"/>
  <c r="K392"/>
  <c r="K398"/>
  <c r="K400"/>
  <c r="K402"/>
  <c r="K404"/>
  <c r="K427"/>
  <c r="K435"/>
  <c r="K460"/>
  <c r="K486"/>
  <c r="G434"/>
  <c r="K434" s="1"/>
  <c r="J424"/>
  <c r="G416"/>
  <c r="G406"/>
  <c r="G383"/>
  <c r="G377"/>
  <c r="J277"/>
  <c r="G250"/>
  <c r="I39"/>
  <c r="J33"/>
  <c r="I343"/>
  <c r="K49"/>
  <c r="K57"/>
  <c r="K131"/>
  <c r="J189"/>
  <c r="G65"/>
  <c r="G60"/>
  <c r="G59" s="1"/>
  <c r="G34"/>
  <c r="G33" s="1"/>
  <c r="I301"/>
  <c r="I338"/>
  <c r="K35"/>
  <c r="K44"/>
  <c r="K61"/>
  <c r="K67"/>
  <c r="K182"/>
  <c r="K190"/>
  <c r="K193"/>
  <c r="K197"/>
  <c r="K246"/>
  <c r="K248"/>
  <c r="K251"/>
  <c r="K253"/>
  <c r="K263"/>
  <c r="K270"/>
  <c r="K272"/>
  <c r="K274"/>
  <c r="K301"/>
  <c r="K311"/>
  <c r="K317"/>
  <c r="K325"/>
  <c r="K338"/>
  <c r="K340"/>
  <c r="K389"/>
  <c r="K409"/>
  <c r="K411"/>
  <c r="K414"/>
  <c r="K432"/>
  <c r="K441"/>
  <c r="K453"/>
  <c r="K455"/>
  <c r="K475"/>
  <c r="K479"/>
  <c r="K481"/>
  <c r="G485"/>
  <c r="G459"/>
  <c r="G439"/>
  <c r="G257"/>
  <c r="G224"/>
  <c r="I35"/>
  <c r="K39"/>
  <c r="J161"/>
  <c r="K162"/>
  <c r="I162"/>
  <c r="I157"/>
  <c r="J156"/>
  <c r="J130"/>
  <c r="I135"/>
  <c r="I133"/>
  <c r="J125"/>
  <c r="I120"/>
  <c r="K120"/>
  <c r="I117"/>
  <c r="K104"/>
  <c r="I104"/>
  <c r="J96"/>
  <c r="K97"/>
  <c r="I97"/>
  <c r="J88"/>
  <c r="I89"/>
  <c r="I83"/>
  <c r="I80"/>
  <c r="I78"/>
  <c r="I76"/>
  <c r="K76"/>
  <c r="I70"/>
  <c r="K70"/>
  <c r="I73"/>
  <c r="J48"/>
  <c r="I49"/>
  <c r="G37"/>
  <c r="K38"/>
  <c r="I30"/>
  <c r="I26"/>
  <c r="F154" l="1"/>
  <c r="G122"/>
  <c r="G100" s="1"/>
  <c r="J474"/>
  <c r="K352"/>
  <c r="F244"/>
  <c r="F237" s="1"/>
  <c r="F231" s="1"/>
  <c r="G244"/>
  <c r="G237" s="1"/>
  <c r="G231" s="1"/>
  <c r="J42"/>
  <c r="J59"/>
  <c r="J406"/>
  <c r="J250"/>
  <c r="J223"/>
  <c r="K239"/>
  <c r="K53"/>
  <c r="I34"/>
  <c r="F430"/>
  <c r="I397"/>
  <c r="J324"/>
  <c r="J101"/>
  <c r="J464"/>
  <c r="K464"/>
  <c r="I464"/>
  <c r="J37"/>
  <c r="J38"/>
  <c r="F153"/>
  <c r="K361"/>
  <c r="J361"/>
  <c r="J310"/>
  <c r="I66"/>
  <c r="J66"/>
  <c r="I173"/>
  <c r="J173"/>
  <c r="G360"/>
  <c r="I361"/>
  <c r="I484"/>
  <c r="J484"/>
  <c r="J452"/>
  <c r="K452"/>
  <c r="I452"/>
  <c r="I440"/>
  <c r="J440"/>
  <c r="J431"/>
  <c r="J434"/>
  <c r="I391"/>
  <c r="J391"/>
  <c r="J376"/>
  <c r="J377"/>
  <c r="I351"/>
  <c r="J351"/>
  <c r="I352"/>
  <c r="I300"/>
  <c r="J300"/>
  <c r="I295"/>
  <c r="J294"/>
  <c r="K295"/>
  <c r="J287"/>
  <c r="I287"/>
  <c r="K287"/>
  <c r="I268"/>
  <c r="K268"/>
  <c r="I239"/>
  <c r="I245"/>
  <c r="J245"/>
  <c r="J232"/>
  <c r="K232"/>
  <c r="I232"/>
  <c r="J116"/>
  <c r="I69"/>
  <c r="J69"/>
  <c r="J24"/>
  <c r="J12"/>
  <c r="K102"/>
  <c r="K397"/>
  <c r="I319"/>
  <c r="J52"/>
  <c r="J65"/>
  <c r="I424"/>
  <c r="F309"/>
  <c r="F308" s="1"/>
  <c r="F307" s="1"/>
  <c r="F306" s="1"/>
  <c r="G310"/>
  <c r="G309" s="1"/>
  <c r="J387"/>
  <c r="I53"/>
  <c r="K130"/>
  <c r="K33"/>
  <c r="I345"/>
  <c r="K319"/>
  <c r="G41"/>
  <c r="G19" s="1"/>
  <c r="I324"/>
  <c r="I342"/>
  <c r="K20"/>
  <c r="F373"/>
  <c r="F372" s="1"/>
  <c r="I20"/>
  <c r="K116"/>
  <c r="I33"/>
  <c r="I416"/>
  <c r="I474"/>
  <c r="I383"/>
  <c r="G382"/>
  <c r="I382" s="1"/>
  <c r="I459"/>
  <c r="G458"/>
  <c r="K189"/>
  <c r="K277"/>
  <c r="K485"/>
  <c r="K267"/>
  <c r="G223"/>
  <c r="I223" s="1"/>
  <c r="I224"/>
  <c r="G222"/>
  <c r="K222" s="1"/>
  <c r="K388"/>
  <c r="G450"/>
  <c r="G387"/>
  <c r="K43"/>
  <c r="K173"/>
  <c r="K459"/>
  <c r="J458"/>
  <c r="G187"/>
  <c r="G171" s="1"/>
  <c r="K440"/>
  <c r="I250"/>
  <c r="K324"/>
  <c r="K391"/>
  <c r="K424"/>
  <c r="J423"/>
  <c r="J483"/>
  <c r="K484"/>
  <c r="K66"/>
  <c r="K262"/>
  <c r="K351"/>
  <c r="G292"/>
  <c r="K60"/>
  <c r="I116"/>
  <c r="K25"/>
  <c r="I43"/>
  <c r="K56"/>
  <c r="I485"/>
  <c r="K34"/>
  <c r="I277"/>
  <c r="K224"/>
  <c r="I189"/>
  <c r="K383"/>
  <c r="K300"/>
  <c r="K250"/>
  <c r="K214"/>
  <c r="J213"/>
  <c r="G421"/>
  <c r="G298"/>
  <c r="J293"/>
  <c r="G472"/>
  <c r="J473"/>
  <c r="K474"/>
  <c r="K245"/>
  <c r="G376"/>
  <c r="I377"/>
  <c r="G438"/>
  <c r="K406"/>
  <c r="K12"/>
  <c r="G11"/>
  <c r="I12"/>
  <c r="I214"/>
  <c r="G213"/>
  <c r="G431"/>
  <c r="I434"/>
  <c r="J221"/>
  <c r="I406"/>
  <c r="I238"/>
  <c r="I56"/>
  <c r="I60"/>
  <c r="I388"/>
  <c r="K377"/>
  <c r="I267"/>
  <c r="K161"/>
  <c r="J160"/>
  <c r="I161"/>
  <c r="I156"/>
  <c r="K156"/>
  <c r="I130"/>
  <c r="I125"/>
  <c r="K125"/>
  <c r="J124"/>
  <c r="K101"/>
  <c r="I101"/>
  <c r="J95"/>
  <c r="K96"/>
  <c r="I96"/>
  <c r="I88"/>
  <c r="K69"/>
  <c r="K65"/>
  <c r="K59"/>
  <c r="I59"/>
  <c r="I52"/>
  <c r="K48"/>
  <c r="I48"/>
  <c r="K42"/>
  <c r="I42"/>
  <c r="I25"/>
  <c r="J375" l="1"/>
  <c r="F18"/>
  <c r="F491" s="1"/>
  <c r="I37"/>
  <c r="K37"/>
  <c r="K52"/>
  <c r="J238"/>
  <c r="J87"/>
  <c r="J86"/>
  <c r="I65"/>
  <c r="K294"/>
  <c r="I294"/>
  <c r="J463"/>
  <c r="K463"/>
  <c r="I463"/>
  <c r="J360"/>
  <c r="K360"/>
  <c r="G359"/>
  <c r="I360"/>
  <c r="J451"/>
  <c r="K451"/>
  <c r="I451"/>
  <c r="I439"/>
  <c r="J439"/>
  <c r="J430"/>
  <c r="J429"/>
  <c r="I396"/>
  <c r="J396"/>
  <c r="I331"/>
  <c r="J331"/>
  <c r="I299"/>
  <c r="J299"/>
  <c r="J286"/>
  <c r="K286"/>
  <c r="I286"/>
  <c r="J266"/>
  <c r="J276"/>
  <c r="K257"/>
  <c r="J257"/>
  <c r="K238"/>
  <c r="I244"/>
  <c r="J244"/>
  <c r="I172"/>
  <c r="J172"/>
  <c r="I188"/>
  <c r="J188"/>
  <c r="K115"/>
  <c r="J115"/>
  <c r="I115"/>
  <c r="J41"/>
  <c r="J47"/>
  <c r="K24"/>
  <c r="I24"/>
  <c r="J11"/>
  <c r="K396"/>
  <c r="I276"/>
  <c r="I310"/>
  <c r="K310"/>
  <c r="K223"/>
  <c r="K376"/>
  <c r="I257"/>
  <c r="K331"/>
  <c r="J212"/>
  <c r="K213"/>
  <c r="K483"/>
  <c r="I483"/>
  <c r="I458"/>
  <c r="G457"/>
  <c r="I431"/>
  <c r="G430"/>
  <c r="G429"/>
  <c r="K473"/>
  <c r="G308"/>
  <c r="I222"/>
  <c r="G221"/>
  <c r="I221" s="1"/>
  <c r="K244"/>
  <c r="J237"/>
  <c r="K293"/>
  <c r="J292"/>
  <c r="K439"/>
  <c r="G386"/>
  <c r="I387"/>
  <c r="K276"/>
  <c r="I376"/>
  <c r="G375"/>
  <c r="J422"/>
  <c r="K423"/>
  <c r="I423"/>
  <c r="K188"/>
  <c r="I293"/>
  <c r="I473"/>
  <c r="K382"/>
  <c r="K172"/>
  <c r="I213"/>
  <c r="G212"/>
  <c r="G471"/>
  <c r="G10"/>
  <c r="I11"/>
  <c r="K11"/>
  <c r="K387"/>
  <c r="J386"/>
  <c r="K299"/>
  <c r="J298"/>
  <c r="J457"/>
  <c r="K458"/>
  <c r="G449"/>
  <c r="K431"/>
  <c r="K160"/>
  <c r="I160"/>
  <c r="K124"/>
  <c r="I124"/>
  <c r="K95"/>
  <c r="I95"/>
  <c r="J94"/>
  <c r="I87"/>
  <c r="I86" s="1"/>
  <c r="I47"/>
  <c r="K47"/>
  <c r="J374" l="1"/>
  <c r="I429"/>
  <c r="K359"/>
  <c r="J359"/>
  <c r="I359"/>
  <c r="G350"/>
  <c r="I472"/>
  <c r="J472"/>
  <c r="J450"/>
  <c r="J449"/>
  <c r="K450"/>
  <c r="I450"/>
  <c r="I438"/>
  <c r="J438"/>
  <c r="I430"/>
  <c r="I309"/>
  <c r="J309"/>
  <c r="I292"/>
  <c r="K266"/>
  <c r="I266"/>
  <c r="I187"/>
  <c r="J187"/>
  <c r="I155"/>
  <c r="J155"/>
  <c r="J122"/>
  <c r="J123"/>
  <c r="J114"/>
  <c r="K114"/>
  <c r="I114"/>
  <c r="I41"/>
  <c r="K41"/>
  <c r="J10"/>
  <c r="K154"/>
  <c r="K309"/>
  <c r="K430"/>
  <c r="K221"/>
  <c r="J308"/>
  <c r="K457"/>
  <c r="K386"/>
  <c r="G211"/>
  <c r="I212"/>
  <c r="K237"/>
  <c r="K422"/>
  <c r="I422"/>
  <c r="G153"/>
  <c r="K187"/>
  <c r="I375"/>
  <c r="G374"/>
  <c r="K438"/>
  <c r="K472"/>
  <c r="K298"/>
  <c r="G9"/>
  <c r="I10"/>
  <c r="K10"/>
  <c r="K292"/>
  <c r="J211"/>
  <c r="K212"/>
  <c r="I237"/>
  <c r="I457"/>
  <c r="K155"/>
  <c r="K429"/>
  <c r="I298"/>
  <c r="I386"/>
  <c r="K375"/>
  <c r="G448"/>
  <c r="K123"/>
  <c r="I123"/>
  <c r="K94"/>
  <c r="I94"/>
  <c r="J85"/>
  <c r="K86"/>
  <c r="I350" l="1"/>
  <c r="G307"/>
  <c r="G306" s="1"/>
  <c r="J350"/>
  <c r="K350"/>
  <c r="I471"/>
  <c r="J471"/>
  <c r="I449"/>
  <c r="J448"/>
  <c r="K449"/>
  <c r="J373"/>
  <c r="J421"/>
  <c r="I171"/>
  <c r="J171"/>
  <c r="I154"/>
  <c r="J154"/>
  <c r="J19"/>
  <c r="K19"/>
  <c r="I19"/>
  <c r="K9"/>
  <c r="J9"/>
  <c r="K308"/>
  <c r="I308"/>
  <c r="K171"/>
  <c r="J153"/>
  <c r="K421"/>
  <c r="I421"/>
  <c r="K211"/>
  <c r="I9"/>
  <c r="I374"/>
  <c r="G373"/>
  <c r="G18"/>
  <c r="K471"/>
  <c r="I211"/>
  <c r="K374"/>
  <c r="J231"/>
  <c r="K122"/>
  <c r="I122"/>
  <c r="I100" s="1"/>
  <c r="J100"/>
  <c r="K85"/>
  <c r="I85"/>
  <c r="I448" l="1"/>
  <c r="K448"/>
  <c r="J372"/>
  <c r="K307"/>
  <c r="J307"/>
  <c r="I307"/>
  <c r="I153"/>
  <c r="K153"/>
  <c r="G372"/>
  <c r="I373"/>
  <c r="K231"/>
  <c r="K373"/>
  <c r="I231"/>
  <c r="K100"/>
  <c r="I372" l="1"/>
  <c r="K306"/>
  <c r="J306"/>
  <c r="K18"/>
  <c r="J18"/>
  <c r="I306"/>
  <c r="G491"/>
  <c r="K372"/>
  <c r="I18"/>
  <c r="J491"/>
  <c r="K491" l="1"/>
  <c r="I491"/>
</calcChain>
</file>

<file path=xl/sharedStrings.xml><?xml version="1.0" encoding="utf-8"?>
<sst xmlns="http://schemas.openxmlformats.org/spreadsheetml/2006/main" count="2213" uniqueCount="525">
  <si>
    <t>08 0 00 00000</t>
  </si>
  <si>
    <t>08 1 00 00000</t>
  </si>
  <si>
    <t>02 0 00 00000</t>
  </si>
  <si>
    <t>02 3 00 00000</t>
  </si>
  <si>
    <t>02 3 06 20050</t>
  </si>
  <si>
    <t>01 0 00 00000</t>
  </si>
  <si>
    <t>01 1 00 00000</t>
  </si>
  <si>
    <t>01 1 01 20030</t>
  </si>
  <si>
    <t>Подпрограмма "Социальная поддержка отдельных граждан в Шкотовском муниципальном районе"</t>
  </si>
  <si>
    <t>03 0 00 00000</t>
  </si>
  <si>
    <t>03 6 00 00000</t>
  </si>
  <si>
    <t>Подпрограмма "Доступная среда"</t>
  </si>
  <si>
    <t>03 5 00 00000</t>
  </si>
  <si>
    <t>03 5 01 20090</t>
  </si>
  <si>
    <t>Подпрограмма "Развитие массовой физической культуры и спорта в Шкотовском муниципальном районе"</t>
  </si>
  <si>
    <t>09 0 00 00000</t>
  </si>
  <si>
    <t>09 1 00 00000</t>
  </si>
  <si>
    <t>09 1 02 04020</t>
  </si>
  <si>
    <t>09 1 02 20120</t>
  </si>
  <si>
    <t>09 1 02 70590</t>
  </si>
  <si>
    <t>11 6 03 70590</t>
  </si>
  <si>
    <t>17 3 00 00000</t>
  </si>
  <si>
    <t>17 3 03 10080</t>
  </si>
  <si>
    <t>17 3 02 01010</t>
  </si>
  <si>
    <t>Подпрограмма "Организация досуга и обеспечение населения Шкотовского района услугами организации культуры" (клубная система)</t>
  </si>
  <si>
    <t>05 0 00 00000</t>
  </si>
  <si>
    <t>05 1 00 00000</t>
  </si>
  <si>
    <t>05 1 01 70590</t>
  </si>
  <si>
    <t>05 1 01 70610</t>
  </si>
  <si>
    <t xml:space="preserve">Подпрограмма "Организация обслуживания населения Шкотовского района, комплектование и обеспечение сохранности библиотечных фондов библиотек поселений Шкотовского района" (централизованная библиотечная система) </t>
  </si>
  <si>
    <t>05 2 00 00000</t>
  </si>
  <si>
    <t>05 2 01 70590</t>
  </si>
  <si>
    <t>05 2 01 70610</t>
  </si>
  <si>
    <t xml:space="preserve">Подпрограмма "Осуществление руководства и управления в сфере установленных функций учреждения культуры Шкотовского района " (финансово-методический центр) </t>
  </si>
  <si>
    <t>05 4 00 00000</t>
  </si>
  <si>
    <t>05 4 02 70590</t>
  </si>
  <si>
    <t>05 4 02 70610</t>
  </si>
  <si>
    <t>02 1 00 00000</t>
  </si>
  <si>
    <t>02 2 00 00000</t>
  </si>
  <si>
    <t>Подпрограмма "Другие вопросы в области образования"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</si>
  <si>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</si>
  <si>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</si>
  <si>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</si>
  <si>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</si>
  <si>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99 0 00 10040</t>
  </si>
  <si>
    <t>Межбюджетные трансферты</t>
  </si>
  <si>
    <t>000</t>
  </si>
  <si>
    <t>0000</t>
  </si>
  <si>
    <t>Общегосударственные вопросы</t>
  </si>
  <si>
    <t>Обслуживание государственного и муниципального долга</t>
  </si>
  <si>
    <t>Резервные фонды</t>
  </si>
  <si>
    <t>Образование</t>
  </si>
  <si>
    <t>Общее образование</t>
  </si>
  <si>
    <t>Другие вопросы в области образования</t>
  </si>
  <si>
    <t>Пенсионное обеспечение</t>
  </si>
  <si>
    <t>Наименование</t>
  </si>
  <si>
    <t>Целевая статья</t>
  </si>
  <si>
    <t>Вид расходов</t>
  </si>
  <si>
    <t>Дошкольное образование</t>
  </si>
  <si>
    <t>0801</t>
  </si>
  <si>
    <t>Процентные платежи по муниципальному долгу</t>
  </si>
  <si>
    <t>Культура</t>
  </si>
  <si>
    <t>000 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</si>
  <si>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</si>
  <si>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</si>
  <si>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Руководство и управление в сфере установленных функций</t>
  </si>
  <si>
    <t> 0102</t>
  </si>
  <si>
    <t> 0103</t>
  </si>
  <si>
    <t> 0104</t>
  </si>
  <si>
    <t>0412</t>
  </si>
  <si>
    <t>0700</t>
  </si>
  <si>
    <t>0701</t>
  </si>
  <si>
    <t>0702</t>
  </si>
  <si>
    <t>0709</t>
  </si>
  <si>
    <t>1001</t>
  </si>
  <si>
    <t>1101</t>
  </si>
  <si>
    <t>0100</t>
  </si>
  <si>
    <t>0800</t>
  </si>
  <si>
    <t>1100</t>
  </si>
  <si>
    <t xml:space="preserve">Ведомство </t>
  </si>
  <si>
    <t>994</t>
  </si>
  <si>
    <t>Администрация Шкотовского муниципального района</t>
  </si>
  <si>
    <t>0103</t>
  </si>
  <si>
    <t>0104</t>
  </si>
  <si>
    <t>0106</t>
  </si>
  <si>
    <t>Национальная экономика</t>
  </si>
  <si>
    <t>0400</t>
  </si>
  <si>
    <t>Социальная политика</t>
  </si>
  <si>
    <t>1000</t>
  </si>
  <si>
    <t>995</t>
  </si>
  <si>
    <t>Контрольно-счетная комиссия Шкотовского муниципального района</t>
  </si>
  <si>
    <t>Обеспечение деятельностит финансовых, налоговых и таможенных органов и органов финансового (финансово- бюджетного) надзора</t>
  </si>
  <si>
    <t>Дума Шкотовского муниципального района</t>
  </si>
  <si>
    <t>996</t>
  </si>
  <si>
    <t>Всего расходов</t>
  </si>
  <si>
    <t>Раздел, подраздел</t>
  </si>
  <si>
    <t>Транспорт</t>
  </si>
  <si>
    <t>0408</t>
  </si>
  <si>
    <t>0111</t>
  </si>
  <si>
    <t>0113</t>
  </si>
  <si>
    <t>1300</t>
  </si>
  <si>
    <t>Обслуживание государственного внутреннего  и муниципального долга</t>
  </si>
  <si>
    <t>1400</t>
  </si>
  <si>
    <t>Иные межбюджетные трансферты</t>
  </si>
  <si>
    <t>Культура и  кинематография</t>
  </si>
  <si>
    <t>0804</t>
  </si>
  <si>
    <t>Охрана семьи и детства</t>
  </si>
  <si>
    <t>1004</t>
  </si>
  <si>
    <t>Реализация государственной политики в области приватизации и управления государственной и муниципальной собственностью</t>
  </si>
  <si>
    <t>Средства массовой информации</t>
  </si>
  <si>
    <t>1200</t>
  </si>
  <si>
    <t>Периодическая печать и издательства</t>
  </si>
  <si>
    <t>1202</t>
  </si>
  <si>
    <t>1401</t>
  </si>
  <si>
    <t>Расходы, связанные с исполнением решений, принятых судебными органами</t>
  </si>
  <si>
    <t>540</t>
  </si>
  <si>
    <t>Резервные средства</t>
  </si>
  <si>
    <t>870</t>
  </si>
  <si>
    <t>810</t>
  </si>
  <si>
    <t>0707</t>
  </si>
  <si>
    <t>(тыс. руб.)</t>
  </si>
  <si>
    <t>Социальное обеспечение населения</t>
  </si>
  <si>
    <t>1003</t>
  </si>
  <si>
    <t>Дотации на выравнивание бюджетной обеспеченности субъектов Российской Федерации и муниципальных районов</t>
  </si>
  <si>
    <t>Здравоохранение</t>
  </si>
  <si>
    <t>Другие вопросы в области здравоохранения</t>
  </si>
  <si>
    <t>0900</t>
  </si>
  <si>
    <t>0909</t>
  </si>
  <si>
    <t>Молодежная политика и оздоровление детей</t>
  </si>
  <si>
    <t>Дорожное хозяйство (дорожные фонды)</t>
  </si>
  <si>
    <t>0409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</si>
  <si>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</si>
  <si>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</si>
  <si>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Глава Шкотовского муниципального района</t>
  </si>
  <si>
    <t>Резервный фонд администрации Шкотовского муниципального района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</si>
  <si>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</si>
  <si>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</si>
  <si>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</si>
  <si>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</si>
  <si>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Функционирование высшего должностного лица субъекта российской федерации и органа местного самоуправления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</si>
  <si>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</si>
  <si>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власти, местных администраций 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</si>
  <si>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перевозки поссажиров и багажа автомобильным транспортом</t>
  </si>
  <si>
    <t xml:space="preserve"> Субсидии юридическим лицам (кроме некомерческих организаций), индивидуальным предпринимателям, физическим лицам</t>
  </si>
  <si>
    <t>Содержание автомобильных дорог муниципального значения на территории Шкотовского муниципального района</t>
  </si>
  <si>
    <t>Ремонт автомобильных дорог муниципального значения на территории Шкотовского муниципального района</t>
  </si>
  <si>
    <t>Проведение мероприятий для детей и молодежи</t>
  </si>
  <si>
    <t>Проведение санитарно-просветительской работы среди граждан Шкотовского муниципального района</t>
  </si>
  <si>
    <t>Пенсии за выслугу лет муниципальным служащим</t>
  </si>
  <si>
    <t>Другие вопросы в области социальной политики</t>
  </si>
  <si>
    <t>1006</t>
  </si>
  <si>
    <t>630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</si>
  <si>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</si>
  <si>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</si>
  <si>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</si>
  <si>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противодействию распространения наркотиков</t>
  </si>
  <si>
    <t>Мероприятия по профилактике экстремизма и терроризма</t>
  </si>
  <si>
    <t>Создание и поддержка Интернет-портала в сети Интернет</t>
  </si>
  <si>
    <t>Обслуживание муниципального долга</t>
  </si>
  <si>
    <t>730</t>
  </si>
  <si>
    <t>Дотации на выравнивание бюджетной обеспеченности поселений из средств муниципального района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</si>
  <si>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</si>
  <si>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</si>
  <si>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Председатель Думы Шкотовского района</t>
  </si>
  <si>
    <t>Депутаты Думы Шкотовского района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</si>
  <si>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</si>
  <si>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</si>
  <si>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</si>
  <si>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</si>
  <si>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Уплата налогов, сборови иных платежей</t>
  </si>
  <si>
    <t xml:space="preserve">Исполнение судебных актов </t>
  </si>
  <si>
    <t>830</t>
  </si>
  <si>
    <t xml:space="preserve">Бюджетные инвестиции </t>
  </si>
  <si>
    <t>410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</si>
  <si>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</si>
  <si>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</si>
  <si>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</si>
  <si>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</si>
  <si>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</si>
  <si>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</si>
  <si>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 xml:space="preserve">Дотации </t>
  </si>
  <si>
    <t>510</t>
  </si>
  <si>
    <t>Расходы на выплаты персоналу казенных учреждений</t>
  </si>
  <si>
    <t>110</t>
  </si>
  <si>
    <t>850</t>
  </si>
  <si>
    <t>Субвенции бюджетам муниципальных районов Приморского края на осуществление отдельных - полномочий по расчету и предоставлению дотаций на выравнивание бюджетной обеспеченности бюджетам поселений, входящих в их состав</t>
  </si>
  <si>
    <t>муниципальное казенное учреждение "Культурно-информационный центр" Шкотовского муниципального района</t>
  </si>
  <si>
    <t>Муниципальное казенное учреждение "Управление  образованием"  Шкотовского муниципального района Приморского края</t>
  </si>
  <si>
    <t>муниципальное казенное учреждение "Хозяйственное управление администрации" Шкотовского муниципального района</t>
  </si>
  <si>
    <t>Жилищно- коммунальное хозяйство</t>
  </si>
  <si>
    <t>0500</t>
  </si>
  <si>
    <t>Для Приморского краевого суда</t>
  </si>
  <si>
    <t> 0105</t>
  </si>
  <si>
    <t>Жилищное хозяйство</t>
  </si>
  <si>
    <t>0501</t>
  </si>
  <si>
    <t>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(полномочия по ЖКХ)</t>
  </si>
  <si>
    <t>Другие вопросы в области культуры, кинематографии</t>
  </si>
  <si>
    <t>Коммунальное хозяйство</t>
  </si>
  <si>
    <t>0502</t>
  </si>
  <si>
    <t>Информационное освещение деятельности органов местного самоуправления Шкотовского муниципального района в средствах массовой информации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</si>
  <si>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</si>
  <si>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</si>
  <si>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 xml:space="preserve">Субсидии автономным учреждениям </t>
  </si>
  <si>
    <t>620</t>
  </si>
  <si>
    <t>00 0 00 00000</t>
  </si>
  <si>
    <t>Непрограммные направления деятельности органов местного самоуправления Шкотовского муниципального района</t>
  </si>
  <si>
    <t>99 0 00 00000</t>
  </si>
  <si>
    <t>18 0 00 00000</t>
  </si>
  <si>
    <t>18 4 00 00000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</si>
  <si>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</si>
  <si>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района"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</si>
  <si>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</si>
  <si>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</si>
  <si>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</si>
  <si>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Финансовый резерв для ликвидации чрезвычайных ситуаций в Шкотовском муниципальном районе</t>
  </si>
  <si>
    <t>07 1 01 10060</t>
  </si>
  <si>
    <t>04 0 00 00000</t>
  </si>
  <si>
    <t>Подпрограмма "Улучшение условий и охраны труда в Шкотовском муниципальном районе"</t>
  </si>
  <si>
    <t>04 5 00 00000</t>
  </si>
  <si>
    <t>04 5 01 93100</t>
  </si>
  <si>
    <t>11 0 00 00000</t>
  </si>
  <si>
    <t>Подпрограмма "Развитие информационных систем и информационных сервисов для жителей Шкотовского муниципального района"</t>
  </si>
  <si>
    <t>11 2 00 00000</t>
  </si>
  <si>
    <t>11 2 01 20180</t>
  </si>
  <si>
    <t>Подпрограмма "Информирование населения Шкотовского муниципального района о реализации программ Шкотовского муниципального района и социально значимых объектах и мероприятиях в Шкотовском муниципальном районе"</t>
  </si>
  <si>
    <t>11 6 00 00000</t>
  </si>
  <si>
    <t>11 6 02 20150</t>
  </si>
  <si>
    <t>18 1 00 00000</t>
  </si>
  <si>
    <t>18 1 03 20170</t>
  </si>
  <si>
    <t>99 9 99 93040</t>
  </si>
  <si>
    <t>12 0 00 00000</t>
  </si>
  <si>
    <t>12 1 00 00000</t>
  </si>
  <si>
    <t>12 1 01 60010</t>
  </si>
  <si>
    <t>12 2 00 00000</t>
  </si>
  <si>
    <t>12 2 03 20190</t>
  </si>
  <si>
    <t>12 2 03 20200</t>
  </si>
  <si>
    <t>17 0 00 00000</t>
  </si>
  <si>
    <t>06 0 00 00000</t>
  </si>
  <si>
    <t>06 9 00 00000</t>
  </si>
  <si>
    <t>06 9 02 04060</t>
  </si>
  <si>
    <t>Другие вопросы в области жилищно-коммунального хозяйства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</si>
  <si>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</si>
  <si>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0505</t>
  </si>
  <si>
    <t>Сельское хозяйство и рыболовство</t>
  </si>
  <si>
    <t>0405</t>
  </si>
  <si>
    <t>Развитие системы отдыха, оздоровления и занятости детей и подростков на территории Шкотовского муниципального района</t>
  </si>
  <si>
    <t>02 3 03 20060</t>
  </si>
  <si>
    <t>Подпрограмма "Поддержка учреждений культуры в Шкотовском муниципальном районе"</t>
  </si>
  <si>
    <t>05 3 00 00000</t>
  </si>
  <si>
    <t>Подпрограмма "Содействие созданию в Шкотовском муниципальном районе новых мест в общеобразовательных организациях Шкотовского муниципального района"</t>
  </si>
  <si>
    <t>02 6 00 00000</t>
  </si>
  <si>
    <t>Субсидии бюджетам муниципальных образований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</si>
  <si>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06 6 00 00000</t>
  </si>
  <si>
    <t>06 6 01 92320</t>
  </si>
  <si>
    <t>99 9 99 59300</t>
  </si>
  <si>
    <t>Содержанае и обслуживание казны Шкотовского муниципального района</t>
  </si>
  <si>
    <t>Благоустройство</t>
  </si>
  <si>
    <t>Подпрограмма "Социальное обеспечение граждан"</t>
  </si>
  <si>
    <t>Основное мероприятие "Меры социального обеспечения граждан"</t>
  </si>
  <si>
    <t>Перевоз невостребованных трупов в морг и к месту захоронения</t>
  </si>
  <si>
    <t>0503</t>
  </si>
  <si>
    <t>03 1 00 00000</t>
  </si>
  <si>
    <t>03 1 01 00000</t>
  </si>
  <si>
    <t>03 1 01 20260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</si>
  <si>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</si>
  <si>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</si>
  <si>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</si>
  <si>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 xml:space="preserve">00 0 00 00000 </t>
  </si>
  <si>
    <t>0309</t>
  </si>
  <si>
    <t>Основное мероприятие "Поддержка дорожного хозяйства Шкотовского муниципального района"</t>
  </si>
  <si>
    <t>12 2 03 00000</t>
  </si>
  <si>
    <t>Исполнение судебных актов</t>
  </si>
  <si>
    <t>12 2 03 S2380</t>
  </si>
  <si>
    <t>06 6 01 S2320</t>
  </si>
  <si>
    <t>03 6 01 10090</t>
  </si>
  <si>
    <t>06 9 03 20320</t>
  </si>
  <si>
    <t>02 2 05 00000</t>
  </si>
  <si>
    <t>Премии и гранты</t>
  </si>
  <si>
    <t>350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</si>
  <si>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 Приморского края</t>
  </si>
  <si>
    <t>Софинансирование из местного бюджета мероприятий по капитальному ремонту зданий муниципальных общеобразовательных учреждений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</si>
  <si>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</t>
  </si>
  <si>
    <t>Субсидии организациям на возмещение расходов в области ЖКХ</t>
  </si>
  <si>
    <t>06 6 02 60030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</si>
  <si>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района на 2015-2021 годы"</t>
  </si>
  <si>
    <t>Муниципальная программа "Социальная поддержка населения Шкотовского муниципального района на 2018-2021 годы"</t>
  </si>
  <si>
    <t>Предоставление социальных выплат молодым семьям- участникам Подпрограммы для приобретения (строительства) стандартного жилья</t>
  </si>
  <si>
    <t xml:space="preserve"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стандартного жилья 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</si>
  <si>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</si>
  <si>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Социтальные выплаты гражданам, кроме публичных нормативных социальных выплат</t>
  </si>
  <si>
    <t>Субвенции, передаваемые органам местного самоуправления городских округов и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</si>
  <si>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</si>
  <si>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</si>
  <si>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</si>
  <si>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05 3 01 92540</t>
  </si>
  <si>
    <t>Массовый спорт</t>
  </si>
  <si>
    <t>1102</t>
  </si>
  <si>
    <t>Основное мероприятие "Обеспечение граждан твердым топливом (дровами)"</t>
  </si>
  <si>
    <t>Субсидии бюджетам муниципальных образований Приморского края на обеспечение граждан твердым топливом (дровами)</t>
  </si>
  <si>
    <t>12 2 R1 00000</t>
  </si>
  <si>
    <t>12 2 R1 53932</t>
  </si>
  <si>
    <t>Основное мероприятие "Развитие кадрового потенциала системы образования Шкотовского района"</t>
  </si>
  <si>
    <t>Материальная поддержка студентов</t>
  </si>
  <si>
    <t>02 2 04 00000</t>
  </si>
  <si>
    <t>02 2 04 20330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</si>
  <si>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</si>
  <si>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</si>
  <si>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</si>
  <si>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Основное мероприятие "Обеспечение поддержки муниципальных учреждений культуры в Приморском крае и их работников"</t>
  </si>
  <si>
    <t>Субсидии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</t>
  </si>
  <si>
    <t>Cубсидии бюджетам муниципальных образований на государственную поддержку муниципальных учреждений культуры</t>
  </si>
  <si>
    <t>Софинансирование из местного бюджета мероприятий на государственную поддержку лучших работников муниципальных учреждений культуры, находящихся на территории сельских поселений</t>
  </si>
  <si>
    <t>Софинансирование из местного бюджета мероприятий на государственную поддержку муниципальных учреждений культуры</t>
  </si>
  <si>
    <t>Обеспечение беспрепятственного доступа инвалидов к объектам социальной инфраструктуры и информации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</si>
  <si>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</si>
  <si>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</si>
  <si>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</si>
  <si>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</si>
  <si>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</si>
  <si>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</si>
  <si>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</si>
  <si>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</si>
  <si>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</si>
  <si>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Основное мероприятие "Развитие инфраструктуры общеобразовательных организаций"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</si>
  <si>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</si>
  <si>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</si>
  <si>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</si>
  <si>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02 1 01 70590</t>
  </si>
  <si>
    <t>02 1 01 70600</t>
  </si>
  <si>
    <t>Федеральный проект "Учитель будущего"</t>
  </si>
  <si>
    <t>Субвенции бюджетам муниципальных образований на реализацию отдельных государственных полномочий органов опеки и попечительства в отношении несовершеннолетних</t>
  </si>
  <si>
    <t>Основное мероприятие "Реализация образовательных программ дошкольного образования"</t>
  </si>
  <si>
    <t>02 1 01 00000</t>
  </si>
  <si>
    <t>Подпрограмма "Обеспечение деятельности органов исполнительной власти"</t>
  </si>
  <si>
    <t>18 1 02 20160</t>
  </si>
  <si>
    <t>Дополнительное образование детей</t>
  </si>
  <si>
    <t>0703</t>
  </si>
  <si>
    <t>Строительство объектов централизованного водоотведения п. Подъяпольское и с. Мысовое</t>
  </si>
  <si>
    <t>06 6 01 40210</t>
  </si>
  <si>
    <t>Обустройство контейнерных площадок временного размещения ТКО на территории сельских поселений</t>
  </si>
  <si>
    <t>08 1 01 00000</t>
  </si>
  <si>
    <t>08 1 01 40230</t>
  </si>
  <si>
    <t>Основное мероприятие "Повышение эффективности муниципального управления в сфере градостроения и жилищно-коммунального хозяйства"</t>
  </si>
  <si>
    <t>06 9 02 00000</t>
  </si>
  <si>
    <t>99 9 99 93000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</si>
  <si>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районе</t>
  </si>
  <si>
    <t>20 0 00 00000</t>
  </si>
  <si>
    <t>20 1 00 00000</t>
  </si>
  <si>
    <t>20 1 01 20310</t>
  </si>
  <si>
    <t>02 2 05 S2340</t>
  </si>
  <si>
    <t>Субвенции бюджетам муниципальных районов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</si>
  <si>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99 9 99 93180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</si>
  <si>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</si>
  <si>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Софинансирование из местного бюджета на субсидии бюджетам муниципальных образований Приморского края на организацию физкультурно-спортивной работы по месту жительства</t>
  </si>
  <si>
    <t>Расходы на обеспечение деятельности (оказание услуг, выполнение работ) муниципальных учреждений (ДЮСШ)</t>
  </si>
  <si>
    <t>Подпрограмма "Развитие дополнительного образования детей и реализация мероприятий молодежной политики"</t>
  </si>
  <si>
    <t>02 3 01 70590</t>
  </si>
  <si>
    <t>Основное мероприятие "Реализация дополнительных общеобразовательных программ и обеспечение условий их предоставления"</t>
  </si>
  <si>
    <t>02 3 01 00000</t>
  </si>
  <si>
    <t xml:space="preserve"> Субсидии некомерческим организациям (за исключением государственных (муниципальных) учреждений, государственных корпораций (компаний), публично - правовых компаний</t>
  </si>
  <si>
    <t>Муниципальная программа Шкотовского муниципального района "Информационное общество" на 2020-2027 годы</t>
  </si>
  <si>
    <t>Муниципальная программа "Экономическое развитие и инновационная экономика Шкотовского муниципального района на 2021-2027 годы"</t>
  </si>
  <si>
    <t>Подпрограмма "Долгосрочное финансовое планирование и организация бюджетного процесса, совершенствование межбюджетных отношений в Шкотовском муниципальном районе на 2021-2027 годы"</t>
  </si>
  <si>
    <t>Муниципальная программа "Развитие культуры Шкотовского муниципального района Приморского края на 2021-2027 годы"</t>
  </si>
  <si>
    <t>Муниципальная программа "Обеспечение доступным жильем и качественными услугами жилищно-коммунального хозяйства населения Шкотовского района на 2020-2027 годы"</t>
  </si>
  <si>
    <t>Муниципальная программа "Развитие физической культуры и спорта Шкотовского муниципального района  на 2020-2025 годы"</t>
  </si>
  <si>
    <t>Муниципальная программа "Развитие образования Шкотовского муниципального района на 2021-2023 годы"</t>
  </si>
  <si>
    <t>Подпрограмма "Развитие системы дошкольного образования Шкотовского муниципального района на 2021-2023 годы"</t>
  </si>
  <si>
    <t>Подпрограмма "Развитие системы общего образования Шкотовского муниципального района на 2021-2023 годы"</t>
  </si>
  <si>
    <t>Подпрограмма "Развитие системы дополнительного образования, отдыха, оздоровления и занятости детей и подростков Шкотовского муниципального района на 2021-2023 годы"</t>
  </si>
  <si>
    <t>Муниципальная программа "Развитие здравоохранения в Шкотовском муниципальном районе на 2021-2024 годы"</t>
  </si>
  <si>
    <t>Субсидии на приобретение и поставку спортивного инвентаря, спортивного оборудования и иниги имущества для развития массового спорта</t>
  </si>
  <si>
    <t>Софинансирование из местного бюджета на субсидии на приобретение и поставку спортивного инвентаря, спортивного оборудования и иниги имущества для развития массового спорта</t>
  </si>
  <si>
    <t>02 2 05 92340</t>
  </si>
  <si>
    <t>Муниципальная программа  "Охрана окружающей среды Шкотовского муниципального района на 2020-2027 годы"</t>
  </si>
  <si>
    <t>Подпрограмма  "Обращение с  отходами в Шкотовском муниципальном районе на 2020-2027 годы"</t>
  </si>
  <si>
    <t>Основное мероприятие "Совершенствование системы обращения с  отходами в Шкотовском муниципальном районе"</t>
  </si>
  <si>
    <t>Обеспечение пожарной безопасности</t>
  </si>
  <si>
    <t>0310</t>
  </si>
  <si>
    <t>Компенсационные выплаты за найм жилого помещения</t>
  </si>
  <si>
    <t>02 6 Е1 10100</t>
  </si>
  <si>
    <t>Муниципальная пограмма "Противодействие коррупции в Шкотовском муниципальном районе на 2022 - 2025 годы"</t>
  </si>
  <si>
    <t>Подпрограмма "Противодействие коррупции в Шкотовском муниципальном районе на 2022-2025 годы"</t>
  </si>
  <si>
    <t xml:space="preserve">05 3 А2 55194 </t>
  </si>
  <si>
    <t xml:space="preserve">05 3 А2 55195 </t>
  </si>
  <si>
    <t>05 3 А2 00000</t>
  </si>
  <si>
    <t>Обеспечение персонифицированного финансирования дополнительного образования детей</t>
  </si>
  <si>
    <t>02 3 01 20280</t>
  </si>
  <si>
    <t>Питание детей в дошкольных образовательных учреждениях за счет средств резервного фонда администрации</t>
  </si>
  <si>
    <t>Муниципальная программа Шкотовского муниципального района "Безопасный город" на 2021-2025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</si>
  <si>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районе" на 2021-2025 годы</t>
  </si>
  <si>
    <t>Федеральный проект "Региональная и местная дорожная сеть"</t>
  </si>
  <si>
    <t xml:space="preserve">Финансовое обеспечение дорожной деятельности в рамках реализации национального проекта "Безопасные  качественные дороги" (на автомобильных дорогах местного значения на территории Приморского края) </t>
  </si>
  <si>
    <t xml:space="preserve">Финансовое обеспечение дорожной деятельности в рамках реализации национального проекта "Безопасные  качественные дороги" (на автомобильных дорогах местного значения на территории Приморского края) за счет средств местного бюджета </t>
  </si>
  <si>
    <t>Комплекс процессных мероприятий "Совершенствование управления системой образования"</t>
  </si>
  <si>
    <t>02 4 50 00000</t>
  </si>
  <si>
    <t>02 4 50 93160</t>
  </si>
  <si>
    <t>Софинансирование из местного бюджета на субсидии бюджетам муниципальных образований Приморского края на проектирование, строительство (реконструкция) автомобильных дорог общего пользования населенных пунктов за счет дорожного фонда Приморского края</t>
  </si>
  <si>
    <t>Бюджетные инвестиции в объекты капитального строительства государственной (муниципальной) собственности</t>
  </si>
  <si>
    <t xml:space="preserve">Софинансирование из местного бюджете на субсидии на строительство подъездных автомобильных дорог, подъездов к земельным участкам, предоставленным на бесплатной основе гражданам, имеющим трех и более детей, и гражданам, имеющим вдух детей, а также молодым семьям </t>
  </si>
  <si>
    <t>12 2 03 S2450</t>
  </si>
  <si>
    <t>Основное мероприятие "Пропаганда и популяризация предпринимательской деятельности"</t>
  </si>
  <si>
    <t>Оказание информационной поддержки</t>
  </si>
  <si>
    <t>17 2 03 00000</t>
  </si>
  <si>
    <t>17 2 03 60060</t>
  </si>
  <si>
    <t>Комплекс процессных мероприятий "Меры социальной поддержки детей-сирот и детей, оставшихся без попечения родителей"</t>
  </si>
  <si>
    <t>03 4 03 00000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</si>
  <si>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</si>
  <si>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03 4 03 93050</t>
  </si>
  <si>
    <t>03 4 04 93090</t>
  </si>
  <si>
    <t>Комплексы процессных мероприятий</t>
  </si>
  <si>
    <t>06 4 00 00000</t>
  </si>
  <si>
    <t>Комплекс процессных мероприятий "Выполнение обязательств по предоставлению жилых помещений детям-сиротам и детям, оставшимся без попечения родителей, лиц из их числа по договорам найма специализированных жилых помещений"</t>
  </si>
  <si>
    <t>06 4 06 00000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</si>
  <si>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</si>
  <si>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06 4 06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</si>
  <si>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</si>
  <si>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06 4 06 M0820</t>
  </si>
  <si>
    <t>09 4 01 92230</t>
  </si>
  <si>
    <t>09 4 01 S2230</t>
  </si>
  <si>
    <t>09 4 02 92190</t>
  </si>
  <si>
    <t>09 4 02 S2190</t>
  </si>
  <si>
    <t>Комплекс процессных мероприятий "Обеспечение поддержки культуры в Шкотовском муниципальном районе"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</si>
  <si>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</si>
  <si>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</si>
  <si>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05 4 04 00000</t>
  </si>
  <si>
    <t>05 4 04 R5190</t>
  </si>
  <si>
    <t>05 4 04 L5190</t>
  </si>
  <si>
    <t>Реализация федеральной целевой программы "Увековечение памяти погибших при защите Отечества на 2019-2025 годы" за счёт средств краевого бюджета</t>
  </si>
  <si>
    <t>Реализация федеральной целевой программы "Увековечение памяти погибших при защите Отечества на 2019 - 2024 годы"</t>
  </si>
  <si>
    <t>19 4 03 Q2990</t>
  </si>
  <si>
    <t>Комплекс процессных мероприятий "Реализация образовательных программ дошкольного образования"</t>
  </si>
  <si>
    <t>02 4 00 00000</t>
  </si>
  <si>
    <t>02 4 10 00000</t>
  </si>
  <si>
    <t>02 4 10 93070</t>
  </si>
  <si>
    <t>Комплекс процессных мероприятий "Реализация общеобразовательных программ и развитие системы общего образования"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</si>
  <si>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</si>
  <si>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</si>
  <si>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</si>
  <si>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02 4 20 00000</t>
  </si>
  <si>
    <t>02 4 20 53030</t>
  </si>
  <si>
    <t>02 4 20 93060</t>
  </si>
  <si>
    <t>02 4 20 R3040</t>
  </si>
  <si>
    <t>Обеспечение бесплатным питанием детей, обучающихся в муниципальных образовательных организациях Приморского края</t>
  </si>
  <si>
    <t>02 4 20 93150</t>
  </si>
  <si>
    <t>Комплекс процессных мероприятий "Социальная поддержка, направленная на повышение доступности услуг, предоставляемых организациями отдыха и оздоровления детей"</t>
  </si>
  <si>
    <t>Обеспечение оздоровления и отдыха детей Приморского края (за исключением организации отдыха детей в каникулярное время)</t>
  </si>
  <si>
    <t>02 4 31 00000</t>
  </si>
  <si>
    <t>02 4 31 93080</t>
  </si>
  <si>
    <t>02 1 Е1 93140</t>
  </si>
  <si>
    <t>03 4 00 00000</t>
  </si>
  <si>
    <t>Подпрограмма "Создание условий для обеспечения качественными услугами жилищно-коммунального хозяйства Шкотовского муниципального района" на 2020-2027 годы</t>
  </si>
  <si>
    <t>18 4 09 51200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</si>
  <si>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</si>
  <si>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</si>
  <si>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1 E1 00000</t>
  </si>
  <si>
    <t>02 1 EВ 51790</t>
  </si>
  <si>
    <t>Региональный проект "Успех каждого ребенка"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</si>
  <si>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</si>
  <si>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Софинансирование из местного бюджета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</si>
  <si>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 1 E2 00000</t>
  </si>
  <si>
    <t>02 1 E2 50980</t>
  </si>
  <si>
    <t>Региональный проект "Модернизация школьных систем образования в Приморском крае"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</si>
  <si>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</si>
  <si>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</si>
  <si>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02 2 1Ж 00000</t>
  </si>
  <si>
    <t>02 2 1Ж L7500</t>
  </si>
  <si>
    <t>Региональный проект "Культурная среда"</t>
  </si>
  <si>
    <t>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</si>
  <si>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</si>
  <si>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05 1 A1 00000</t>
  </si>
  <si>
    <t>05 1 A1 55130</t>
  </si>
  <si>
    <t>06 4 05 L4970</t>
  </si>
  <si>
    <t>19 4 03 L2990</t>
  </si>
  <si>
    <t>Софинансирование из местного бюджета</t>
  </si>
  <si>
    <t>19 4 03 S2990</t>
  </si>
  <si>
    <t>06 4 01 93120</t>
  </si>
  <si>
    <t>06 4 10 00000</t>
  </si>
  <si>
    <t>06 4 10 92620</t>
  </si>
  <si>
    <t>06 4 10 S2620</t>
  </si>
  <si>
    <t>17 4 06 93110</t>
  </si>
  <si>
    <t>Отклонения от плана (+,-)</t>
  </si>
  <si>
    <t>% исполнения от первоначального плана</t>
  </si>
  <si>
    <t>% исполнения от плана с учетом внесенных изменений</t>
  </si>
  <si>
    <t>9=7-8</t>
  </si>
  <si>
    <t>10=8/6*100</t>
  </si>
  <si>
    <t>11=8/7*100</t>
  </si>
  <si>
    <t>Первоначальный бюджет на 2023 год</t>
  </si>
  <si>
    <r>
      <t xml:space="preserve"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 актах гражданского состояния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полномочий Российской Федерации по государственной регистрации актов гражданского состояния</t>
    </r>
  </si>
  <si>
    <t>360</t>
  </si>
  <si>
    <t xml:space="preserve">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</t>
  </si>
  <si>
    <t>-</t>
  </si>
  <si>
    <t>19 4 03 20320</t>
  </si>
  <si>
    <t>Проведение мероприятий по восстановлению воинских захоронений</t>
  </si>
  <si>
    <t>19 4 03 00000</t>
  </si>
  <si>
    <t>19 4 00 0000</t>
  </si>
  <si>
    <t>19 0 00 0000</t>
  </si>
  <si>
    <t>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</si>
  <si>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Комплекс процессных мероприятий "Мероприятия историко-патриотической, патриотической, культурно-патриотической, спортивно-патриотической направленности"</t>
  </si>
  <si>
    <t>Назначено с учетом внесенных изменений  2023 год</t>
  </si>
  <si>
    <t>Иные выплаты населению</t>
  </si>
  <si>
    <t>Водное хозяйство</t>
  </si>
  <si>
    <t>0406</t>
  </si>
  <si>
    <t xml:space="preserve">Культура </t>
  </si>
  <si>
    <t xml:space="preserve">Иные межбюджетные трансферты бюджетам поселений из бюджета муниципального района на выполнение полномочий по созданию 
условий для обеспечения поселения, услугами 
по организации досуга и услугами 
организаций культуры
</t>
  </si>
  <si>
    <t>05 1 01 04070</t>
  </si>
  <si>
    <t>Субсидии из резервного фонда Правительства Приморского края по ликвидации чрезвычайных ситуаций природного и техногенного характера</t>
  </si>
  <si>
    <t>99 9 99 23800</t>
  </si>
  <si>
    <t>Субсидии юридическим лицам (кроме некомерческих организаций), индивидуальным предпринимателям, физическим лицам</t>
  </si>
  <si>
    <t>Муниципальная программа "Социальная поддержка населения Шкотовского муниципального района на 2018-2023 годы"</t>
  </si>
  <si>
    <t>Муниципальная программа "Содействие занятости населения Шкотовского муниципального района на 2014-2023 годы"</t>
  </si>
  <si>
    <t>Подпрограмма  "Создание условий для оказания медицинской помощи нселению на территории Шкотовского муниципального района на 2021-2024 годы"</t>
  </si>
  <si>
    <t xml:space="preserve">Отчет об исполнении расходной части бюджета Шкотовского муниципального района на 01 января 2024 года  в ведомственной структуре расходов бюджета </t>
  </si>
  <si>
    <t>Исполнено на 01 января 2024 года</t>
  </si>
  <si>
    <t>244</t>
  </si>
  <si>
    <t>Другие вопросы в области национальной экономики</t>
  </si>
  <si>
    <t>Подпрограмма "Развитие и поддержка малого и среднего предпринимательства в Шкотовском муниципальном районе на 2021-2027 годы"</t>
  </si>
  <si>
    <t>17 2 00 00000</t>
  </si>
  <si>
    <t>Муниципальная программа "Развитие транспортного комплекса Шкотовского муниципального района на 2014-2027 годы"</t>
  </si>
  <si>
    <t>Подпрограмма "Развитие дорожной отрасли в Шкотовском муниципальном районе на 2014-2027 годы"</t>
  </si>
  <si>
    <t xml:space="preserve">Подпрограмма  "Развитие транспортного комплекса Шкотовского муниципального района на 2014-2027 годы" </t>
  </si>
  <si>
    <t>к муниципальному правовому акту</t>
  </si>
  <si>
    <t>Шкотовского муниципального района</t>
  </si>
  <si>
    <t>от______2024 г. №_____</t>
  </si>
  <si>
    <t>Приложение № 4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</si>
</sst>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00"/>
    <numFmt numFmtId="166" formatCode="#,##0.00000"/>
  </numFmts>
  <fonts count="14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2" fontId="3" fillId="0" borderId="0" xfId="0" applyNumberFormat="1" applyFont="1" applyAlignment="1">
      <alignment vertical="top"/>
    </xf>
    <xf numFmtId="166" fontId="6" fillId="2" borderId="3" xfId="0" applyNumberFormat="1" applyFont="1" applyFill="1" applyBorder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/>
    </xf>
    <xf numFmtId="0" fontId="0" fillId="0" borderId="0" xfId="0" applyFont="1"/>
    <xf numFmtId="2" fontId="0" fillId="0" borderId="0" xfId="0" applyNumberFormat="1" applyFont="1" applyAlignment="1">
      <alignment vertical="top"/>
    </xf>
    <xf numFmtId="4" fontId="2" fillId="0" borderId="0" xfId="0" applyNumberFormat="1" applyFont="1"/>
    <xf numFmtId="0" fontId="2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0" fontId="4" fillId="0" borderId="0" xfId="0" applyFont="1" applyFill="1"/>
    <xf numFmtId="0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1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166" fontId="5" fillId="0" borderId="3" xfId="3" applyNumberFormat="1" applyFont="1" applyFill="1" applyBorder="1" applyAlignment="1">
      <alignment horizontal="center" vertical="center"/>
    </xf>
    <xf numFmtId="4" fontId="5" fillId="0" borderId="3" xfId="3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165" fontId="5" fillId="0" borderId="3" xfId="3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" fontId="2" fillId="0" borderId="3" xfId="0" applyNumberFormat="1" applyFont="1" applyFill="1" applyBorder="1" applyAlignment="1">
      <alignment horizontal="center" vertical="center" shrinkToFit="1"/>
    </xf>
    <xf numFmtId="166" fontId="2" fillId="0" borderId="3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shrinkToFit="1"/>
    </xf>
    <xf numFmtId="2" fontId="9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2"/>
  <sheetViews>
    <sheetView showGridLines="0" tabSelected="1" view="pageBreakPreview" zoomScale="110" zoomScaleSheetLayoutView="110" workbookViewId="0">
      <selection activeCell="A2" sqref="A2"/>
    </sheetView>
  </sheetViews>
  <sheetFormatPr defaultColWidth="8.85546875" defaultRowHeight="12.75" outlineLevelRow="5"/>
  <cols>
    <col min="1" max="1" width="50.7109375" style="14" customWidth="1"/>
    <col min="2" max="2" width="11.28515625" style="14" customWidth="1"/>
    <col min="3" max="3" width="11.7109375" style="14" customWidth="1"/>
    <col min="4" max="4" width="15.7109375" style="14" customWidth="1"/>
    <col min="5" max="5" width="11.5703125" style="14" customWidth="1"/>
    <col min="6" max="6" width="18.140625" style="14" customWidth="1"/>
    <col min="7" max="7" width="18.28515625" style="15" customWidth="1"/>
    <col min="8" max="8" width="18.7109375" style="14" customWidth="1"/>
    <col min="9" max="9" width="17.7109375" style="14" customWidth="1"/>
    <col min="10" max="10" width="18.7109375" style="14" customWidth="1"/>
    <col min="11" max="11" width="19.28515625" style="14" customWidth="1"/>
    <col min="12" max="16384" width="8.85546875" style="14"/>
  </cols>
  <sheetData>
    <row r="1" spans="1:11" ht="28.15" customHeight="1">
      <c r="J1" s="106" t="s">
        <v>524</v>
      </c>
      <c r="K1" s="105"/>
    </row>
    <row r="2" spans="1:11" ht="32.65" customHeight="1">
      <c r="J2" s="105" t="s">
        <v>521</v>
      </c>
      <c r="K2" s="105"/>
    </row>
    <row r="3" spans="1:11" ht="19.899999999999999" customHeight="1">
      <c r="J3" s="105" t="s">
        <v>522</v>
      </c>
      <c r="K3" s="105"/>
    </row>
    <row r="4" spans="1:11" ht="14.65" customHeight="1">
      <c r="J4" s="106" t="s">
        <v>523</v>
      </c>
      <c r="K4" s="105"/>
    </row>
    <row r="5" spans="1:11" s="1" customFormat="1" ht="40.15" customHeight="1">
      <c r="A5" s="103" t="s">
        <v>512</v>
      </c>
      <c r="B5" s="103"/>
      <c r="C5" s="103"/>
      <c r="D5" s="103"/>
      <c r="E5" s="103"/>
      <c r="F5" s="103"/>
      <c r="G5" s="103"/>
      <c r="H5" s="104"/>
      <c r="I5" s="103"/>
      <c r="J5" s="103"/>
      <c r="K5" s="103"/>
    </row>
    <row r="6" spans="1:11" s="1" customFormat="1" ht="24" customHeight="1" thickBot="1">
      <c r="A6" s="4"/>
      <c r="B6" s="4"/>
      <c r="C6" s="4"/>
      <c r="D6" s="4"/>
      <c r="E6" s="4"/>
      <c r="G6" s="2"/>
      <c r="H6" s="2"/>
      <c r="I6" s="2"/>
      <c r="J6" s="16"/>
      <c r="K6" s="17" t="s">
        <v>120</v>
      </c>
    </row>
    <row r="7" spans="1:11" s="1" customFormat="1" ht="78.75">
      <c r="A7" s="18" t="s">
        <v>55</v>
      </c>
      <c r="B7" s="19" t="s">
        <v>79</v>
      </c>
      <c r="C7" s="19" t="s">
        <v>95</v>
      </c>
      <c r="D7" s="19" t="s">
        <v>56</v>
      </c>
      <c r="E7" s="19" t="s">
        <v>57</v>
      </c>
      <c r="F7" s="20" t="s">
        <v>487</v>
      </c>
      <c r="G7" s="21" t="s">
        <v>499</v>
      </c>
      <c r="H7" s="19" t="s">
        <v>513</v>
      </c>
      <c r="I7" s="19" t="s">
        <v>481</v>
      </c>
      <c r="J7" s="30" t="s">
        <v>482</v>
      </c>
      <c r="K7" s="31" t="s">
        <v>483</v>
      </c>
    </row>
    <row r="8" spans="1:11" s="1" customFormat="1" ht="18" customHeight="1">
      <c r="A8" s="22">
        <v>1</v>
      </c>
      <c r="B8" s="5">
        <v>2</v>
      </c>
      <c r="C8" s="5">
        <v>3</v>
      </c>
      <c r="D8" s="5">
        <v>4</v>
      </c>
      <c r="E8" s="5">
        <v>5</v>
      </c>
      <c r="F8" s="23">
        <v>6</v>
      </c>
      <c r="G8" s="5">
        <v>7</v>
      </c>
      <c r="H8" s="23">
        <v>8</v>
      </c>
      <c r="I8" s="5" t="s">
        <v>484</v>
      </c>
      <c r="J8" s="23" t="s">
        <v>485</v>
      </c>
      <c r="K8" s="6" t="s">
        <v>486</v>
      </c>
    </row>
    <row r="9" spans="1:11" s="2" customFormat="1" ht="31.5">
      <c r="A9" s="7" t="s">
        <v>90</v>
      </c>
      <c r="B9" s="7">
        <v>991</v>
      </c>
      <c r="C9" s="8" t="s">
        <v>47</v>
      </c>
      <c r="D9" s="7" t="s">
        <v>204</v>
      </c>
      <c r="E9" s="8" t="s">
        <v>46</v>
      </c>
      <c r="F9" s="24">
        <f>F10</f>
        <v>2360.6287400000001</v>
      </c>
      <c r="G9" s="24">
        <f t="shared" ref="G9:H11" si="0">G10</f>
        <v>2395.1068799999998</v>
      </c>
      <c r="H9" s="24">
        <f t="shared" si="0"/>
        <v>2390.3590600000002</v>
      </c>
      <c r="I9" s="24">
        <f>$G9-$H9</f>
        <v>4.7478199999999999</v>
      </c>
      <c r="J9" s="27">
        <f>$H9/$F9*100</f>
        <v>101.26</v>
      </c>
      <c r="K9" s="27">
        <f>$H9/$G9*100</f>
        <v>99.8</v>
      </c>
    </row>
    <row r="10" spans="1:11" s="49" customFormat="1" ht="15.75" outlineLevel="5">
      <c r="A10" s="48" t="s">
        <v>48</v>
      </c>
      <c r="B10" s="48">
        <v>991</v>
      </c>
      <c r="C10" s="44" t="s">
        <v>76</v>
      </c>
      <c r="D10" s="48" t="s">
        <v>204</v>
      </c>
      <c r="E10" s="44" t="s">
        <v>46</v>
      </c>
      <c r="F10" s="64">
        <f>F11</f>
        <v>2360.6287400000001</v>
      </c>
      <c r="G10" s="64">
        <f t="shared" si="0"/>
        <v>2395.1068799999998</v>
      </c>
      <c r="H10" s="64">
        <f t="shared" si="0"/>
        <v>2390.3590600000002</v>
      </c>
      <c r="I10" s="64">
        <f t="shared" ref="I10:I76" si="1">$G10-$H10</f>
        <v>4.7478199999999999</v>
      </c>
      <c r="J10" s="65">
        <f t="shared" ref="J10:J73" si="2">$H10/$F10*100</f>
        <v>101.26</v>
      </c>
      <c r="K10" s="65">
        <f t="shared" ref="K10:K74" si="3">$H10/$G10*100</f>
        <v>99.8</v>
      </c>
    </row>
    <row r="11" spans="1:11" s="49" customFormat="1" ht="47.25" outlineLevel="1">
      <c r="A11" s="32" t="s">
        <v>91</v>
      </c>
      <c r="B11" s="32">
        <v>991</v>
      </c>
      <c r="C11" s="39" t="s">
        <v>84</v>
      </c>
      <c r="D11" s="32" t="s">
        <v>204</v>
      </c>
      <c r="E11" s="39" t="s">
        <v>46</v>
      </c>
      <c r="F11" s="35">
        <f>F12</f>
        <v>2360.6287400000001</v>
      </c>
      <c r="G11" s="35">
        <f t="shared" si="0"/>
        <v>2395.1068799999998</v>
      </c>
      <c r="H11" s="35">
        <f t="shared" si="0"/>
        <v>2390.3590600000002</v>
      </c>
      <c r="I11" s="35">
        <f t="shared" si="1"/>
        <v>4.7478199999999999</v>
      </c>
      <c r="J11" s="45">
        <f t="shared" si="2"/>
        <v>101.26</v>
      </c>
      <c r="K11" s="45">
        <f t="shared" si="3"/>
        <v>99.8</v>
      </c>
    </row>
    <row r="12" spans="1:11" s="49" customFormat="1" ht="47.25" outlineLevel="1">
      <c r="A12" s="43" t="s">
        <v>205</v>
      </c>
      <c r="B12" s="32">
        <v>991</v>
      </c>
      <c r="C12" s="39" t="s">
        <v>84</v>
      </c>
      <c r="D12" s="32" t="s">
        <v>206</v>
      </c>
      <c r="E12" s="39" t="s">
        <v>46</v>
      </c>
      <c r="F12" s="35">
        <f>F13+F16</f>
        <v>2360.6287400000001</v>
      </c>
      <c r="G12" s="35">
        <f>G13+G16</f>
        <v>2395.1068799999998</v>
      </c>
      <c r="H12" s="35">
        <f>H13+H16</f>
        <v>2390.3590600000002</v>
      </c>
      <c r="I12" s="35">
        <f t="shared" si="1"/>
        <v>4.7478199999999999</v>
      </c>
      <c r="J12" s="45">
        <f t="shared" si="2"/>
        <v>101.26</v>
      </c>
      <c r="K12" s="45">
        <f t="shared" si="3"/>
        <v>99.8</v>
      </c>
    </row>
    <row r="13" spans="1:11" s="49" customFormat="1" ht="47.25" outlineLevel="1">
      <c r="A13" s="32" t="s">
        <v>131</v>
      </c>
      <c r="B13" s="32">
        <v>991</v>
      </c>
      <c r="C13" s="39" t="s">
        <v>84</v>
      </c>
      <c r="D13" s="32" t="s">
        <v>315</v>
      </c>
      <c r="E13" s="39" t="s">
        <v>46</v>
      </c>
      <c r="F13" s="35">
        <f>F14+F15</f>
        <v>673.00073999999995</v>
      </c>
      <c r="G13" s="35">
        <f>G14+G15</f>
        <v>611.00073999999995</v>
      </c>
      <c r="H13" s="35">
        <f>H14+H15</f>
        <v>606.28074000000004</v>
      </c>
      <c r="I13" s="35">
        <f t="shared" si="1"/>
        <v>4.72</v>
      </c>
      <c r="J13" s="45">
        <f t="shared" si="2"/>
        <v>90.09</v>
      </c>
      <c r="K13" s="45">
        <f t="shared" si="3"/>
        <v>99.23</v>
      </c>
    </row>
    <row r="14" spans="1:11" s="49" customFormat="1" ht="47.25">
      <c r="A14" s="40" t="s">
        <v>165</v>
      </c>
      <c r="B14" s="32">
        <v>991</v>
      </c>
      <c r="C14" s="39" t="s">
        <v>84</v>
      </c>
      <c r="D14" s="32" t="s">
        <v>315</v>
      </c>
      <c r="E14" s="32">
        <v>240</v>
      </c>
      <c r="F14" s="35">
        <v>663.00073999999995</v>
      </c>
      <c r="G14" s="35">
        <v>611.00073999999995</v>
      </c>
      <c r="H14" s="35">
        <v>606.28074000000004</v>
      </c>
      <c r="I14" s="35">
        <f t="shared" si="1"/>
        <v>4.72</v>
      </c>
      <c r="J14" s="45">
        <f t="shared" si="2"/>
        <v>91.44</v>
      </c>
      <c r="K14" s="45">
        <f t="shared" si="3"/>
        <v>99.23</v>
      </c>
    </row>
    <row r="15" spans="1:11" s="49" customFormat="1" ht="15.75">
      <c r="A15" s="40" t="s">
        <v>169</v>
      </c>
      <c r="B15" s="32">
        <v>991</v>
      </c>
      <c r="C15" s="39" t="s">
        <v>84</v>
      </c>
      <c r="D15" s="32" t="s">
        <v>315</v>
      </c>
      <c r="E15" s="32">
        <v>850</v>
      </c>
      <c r="F15" s="35">
        <v>10</v>
      </c>
      <c r="G15" s="35">
        <v>0</v>
      </c>
      <c r="H15" s="35">
        <v>0</v>
      </c>
      <c r="I15" s="35">
        <f t="shared" si="1"/>
        <v>0</v>
      </c>
      <c r="J15" s="45">
        <f t="shared" si="2"/>
        <v>0</v>
      </c>
      <c r="K15" s="45" t="s">
        <v>491</v>
      </c>
    </row>
    <row r="16" spans="1:11" s="49" customFormat="1" ht="15.75">
      <c r="A16" s="32" t="s">
        <v>132</v>
      </c>
      <c r="B16" s="32">
        <v>991</v>
      </c>
      <c r="C16" s="39" t="s">
        <v>84</v>
      </c>
      <c r="D16" s="32" t="s">
        <v>317</v>
      </c>
      <c r="E16" s="39" t="s">
        <v>46</v>
      </c>
      <c r="F16" s="35">
        <f>F17</f>
        <v>1687.6279999999999</v>
      </c>
      <c r="G16" s="35">
        <f>G17</f>
        <v>1784.1061400000001</v>
      </c>
      <c r="H16" s="35">
        <f>H17</f>
        <v>1784.0783200000001</v>
      </c>
      <c r="I16" s="35">
        <f t="shared" si="1"/>
        <v>2.7820000000000001E-2</v>
      </c>
      <c r="J16" s="45">
        <f t="shared" si="2"/>
        <v>105.72</v>
      </c>
      <c r="K16" s="45">
        <f t="shared" si="3"/>
        <v>100</v>
      </c>
    </row>
    <row r="17" spans="1:11" s="49" customFormat="1" ht="31.5" outlineLevel="5">
      <c r="A17" s="32" t="s">
        <v>167</v>
      </c>
      <c r="B17" s="32">
        <v>991</v>
      </c>
      <c r="C17" s="39" t="s">
        <v>84</v>
      </c>
      <c r="D17" s="32" t="s">
        <v>317</v>
      </c>
      <c r="E17" s="39" t="s">
        <v>168</v>
      </c>
      <c r="F17" s="35">
        <v>1687.6279999999999</v>
      </c>
      <c r="G17" s="35">
        <v>1784.1061400000001</v>
      </c>
      <c r="H17" s="35">
        <v>1784.0783200000001</v>
      </c>
      <c r="I17" s="35">
        <f t="shared" si="1"/>
        <v>2.7820000000000001E-2</v>
      </c>
      <c r="J17" s="45">
        <f t="shared" si="2"/>
        <v>105.72</v>
      </c>
      <c r="K17" s="45">
        <f t="shared" si="3"/>
        <v>100</v>
      </c>
    </row>
    <row r="18" spans="1:11" s="2" customFormat="1" ht="31.5" outlineLevel="5">
      <c r="A18" s="7" t="s">
        <v>81</v>
      </c>
      <c r="B18" s="7">
        <v>992</v>
      </c>
      <c r="C18" s="8" t="s">
        <v>47</v>
      </c>
      <c r="D18" s="7" t="s">
        <v>204</v>
      </c>
      <c r="E18" s="8" t="s">
        <v>46</v>
      </c>
      <c r="F18" s="12">
        <f>F19+F100+F211+F221+F231+F266+F286+F292+F298+F153+F85+F217</f>
        <v>347532.45494000003</v>
      </c>
      <c r="G18" s="12">
        <f>G19+G100+G211+G221+G231+G266+G286+G292+G298+G153+G85+G217</f>
        <v>444133.15979000001</v>
      </c>
      <c r="H18" s="12">
        <f>H19+H100+H211+H221+H231+H266+H286+H292+H298+H153+H85+H217</f>
        <v>415723.51976</v>
      </c>
      <c r="I18" s="12">
        <f t="shared" si="1"/>
        <v>28409.640029999999</v>
      </c>
      <c r="J18" s="28">
        <f t="shared" si="2"/>
        <v>119.62</v>
      </c>
      <c r="K18" s="28">
        <f t="shared" si="3"/>
        <v>93.6</v>
      </c>
    </row>
    <row r="19" spans="1:11" s="49" customFormat="1" ht="15.75" outlineLevel="5">
      <c r="A19" s="48" t="s">
        <v>48</v>
      </c>
      <c r="B19" s="48">
        <v>992</v>
      </c>
      <c r="C19" s="44" t="s">
        <v>76</v>
      </c>
      <c r="D19" s="48" t="s">
        <v>204</v>
      </c>
      <c r="E19" s="48" t="s">
        <v>62</v>
      </c>
      <c r="F19" s="37">
        <f>F20+F24+F37+F41+F33</f>
        <v>83284.206250000003</v>
      </c>
      <c r="G19" s="37">
        <f>G20+G24+G37+G41+G33</f>
        <v>103787.18059</v>
      </c>
      <c r="H19" s="37">
        <f>H20+H24+H37+H41+H33</f>
        <v>94130.909920000006</v>
      </c>
      <c r="I19" s="37">
        <f t="shared" si="1"/>
        <v>9656.2706699999999</v>
      </c>
      <c r="J19" s="47">
        <f t="shared" si="2"/>
        <v>113.02</v>
      </c>
      <c r="K19" s="47">
        <f t="shared" si="3"/>
        <v>90.7</v>
      </c>
    </row>
    <row r="20" spans="1:11" s="49" customFormat="1" ht="47.25" outlineLevel="5">
      <c r="A20" s="32" t="s">
        <v>139</v>
      </c>
      <c r="B20" s="32">
        <v>992</v>
      </c>
      <c r="C20" s="39" t="s">
        <v>140</v>
      </c>
      <c r="D20" s="32" t="s">
        <v>204</v>
      </c>
      <c r="E20" s="32" t="s">
        <v>62</v>
      </c>
      <c r="F20" s="35">
        <f>F21</f>
        <v>2051</v>
      </c>
      <c r="G20" s="35">
        <f t="shared" ref="G20:H22" si="4">G21</f>
        <v>3081.4377899999999</v>
      </c>
      <c r="H20" s="35">
        <f t="shared" si="4"/>
        <v>2551.9333700000002</v>
      </c>
      <c r="I20" s="35">
        <f t="shared" si="1"/>
        <v>529.50441999999998</v>
      </c>
      <c r="J20" s="45">
        <f t="shared" si="2"/>
        <v>124.42</v>
      </c>
      <c r="K20" s="45">
        <f t="shared" si="3"/>
        <v>82.82</v>
      </c>
    </row>
    <row r="21" spans="1:11" s="49" customFormat="1" ht="47.25" outlineLevel="5">
      <c r="A21" s="43" t="s">
        <v>205</v>
      </c>
      <c r="B21" s="32">
        <v>992</v>
      </c>
      <c r="C21" s="39" t="s">
        <v>140</v>
      </c>
      <c r="D21" s="32" t="s">
        <v>206</v>
      </c>
      <c r="E21" s="32" t="s">
        <v>62</v>
      </c>
      <c r="F21" s="35">
        <f>F22</f>
        <v>2051</v>
      </c>
      <c r="G21" s="35">
        <f t="shared" si="4"/>
        <v>3081.4377899999999</v>
      </c>
      <c r="H21" s="35">
        <f t="shared" si="4"/>
        <v>2551.9333700000002</v>
      </c>
      <c r="I21" s="35">
        <f t="shared" si="1"/>
        <v>529.50441999999998</v>
      </c>
      <c r="J21" s="45">
        <f t="shared" si="2"/>
        <v>124.42</v>
      </c>
      <c r="K21" s="45">
        <f t="shared" si="3"/>
        <v>82.82</v>
      </c>
    </row>
    <row r="22" spans="1:11" s="49" customFormat="1" ht="15.75" outlineLevel="5">
      <c r="A22" s="32" t="s">
        <v>133</v>
      </c>
      <c r="B22" s="32">
        <v>992</v>
      </c>
      <c r="C22" s="32" t="s">
        <v>66</v>
      </c>
      <c r="D22" s="32" t="s">
        <v>314</v>
      </c>
      <c r="E22" s="32" t="s">
        <v>62</v>
      </c>
      <c r="F22" s="35">
        <f>F23</f>
        <v>2051</v>
      </c>
      <c r="G22" s="35">
        <f t="shared" si="4"/>
        <v>3081.4377899999999</v>
      </c>
      <c r="H22" s="35">
        <f t="shared" si="4"/>
        <v>2551.9333700000002</v>
      </c>
      <c r="I22" s="35">
        <f t="shared" si="1"/>
        <v>529.50441999999998</v>
      </c>
      <c r="J22" s="45">
        <f t="shared" si="2"/>
        <v>124.42</v>
      </c>
      <c r="K22" s="45">
        <f t="shared" si="3"/>
        <v>82.82</v>
      </c>
    </row>
    <row r="23" spans="1:11" s="52" customFormat="1" ht="31.5" outlineLevel="5">
      <c r="A23" s="32" t="s">
        <v>167</v>
      </c>
      <c r="B23" s="32">
        <v>992</v>
      </c>
      <c r="C23" s="32" t="s">
        <v>66</v>
      </c>
      <c r="D23" s="32" t="s">
        <v>314</v>
      </c>
      <c r="E23" s="32">
        <v>120</v>
      </c>
      <c r="F23" s="35">
        <v>2051</v>
      </c>
      <c r="G23" s="35">
        <v>3081.4377899999999</v>
      </c>
      <c r="H23" s="35">
        <v>2551.9333700000002</v>
      </c>
      <c r="I23" s="35">
        <f t="shared" si="1"/>
        <v>529.50441999999998</v>
      </c>
      <c r="J23" s="45">
        <f t="shared" si="2"/>
        <v>124.42</v>
      </c>
      <c r="K23" s="45">
        <f t="shared" si="3"/>
        <v>82.82</v>
      </c>
    </row>
    <row r="24" spans="1:11" s="52" customFormat="1" ht="63">
      <c r="A24" s="32" t="s">
        <v>141</v>
      </c>
      <c r="B24" s="32">
        <v>992</v>
      </c>
      <c r="C24" s="39" t="s">
        <v>83</v>
      </c>
      <c r="D24" s="32" t="s">
        <v>204</v>
      </c>
      <c r="E24" s="39" t="s">
        <v>46</v>
      </c>
      <c r="F24" s="35">
        <f>F25</f>
        <v>68700.933950000006</v>
      </c>
      <c r="G24" s="35">
        <f t="shared" ref="G24:H24" si="5">G25</f>
        <v>82882.693469999998</v>
      </c>
      <c r="H24" s="35">
        <f t="shared" si="5"/>
        <v>79852.831189999997</v>
      </c>
      <c r="I24" s="35">
        <f t="shared" si="1"/>
        <v>3029.8622799999998</v>
      </c>
      <c r="J24" s="45">
        <f t="shared" si="2"/>
        <v>116.23</v>
      </c>
      <c r="K24" s="45">
        <f t="shared" si="3"/>
        <v>96.34</v>
      </c>
    </row>
    <row r="25" spans="1:11" s="52" customFormat="1" ht="47.25">
      <c r="A25" s="43" t="s">
        <v>205</v>
      </c>
      <c r="B25" s="32">
        <v>992</v>
      </c>
      <c r="C25" s="39" t="s">
        <v>83</v>
      </c>
      <c r="D25" s="32" t="s">
        <v>206</v>
      </c>
      <c r="E25" s="39" t="s">
        <v>46</v>
      </c>
      <c r="F25" s="35">
        <f>F26+F30</f>
        <v>68700.933950000006</v>
      </c>
      <c r="G25" s="35">
        <f t="shared" ref="G25:H25" si="6">G26+G30</f>
        <v>82882.693469999998</v>
      </c>
      <c r="H25" s="35">
        <f t="shared" si="6"/>
        <v>79852.831189999997</v>
      </c>
      <c r="I25" s="35">
        <f t="shared" si="1"/>
        <v>3029.8622799999998</v>
      </c>
      <c r="J25" s="45">
        <f t="shared" si="2"/>
        <v>116.23</v>
      </c>
      <c r="K25" s="45">
        <f t="shared" si="3"/>
        <v>96.34</v>
      </c>
    </row>
    <row r="26" spans="1:11" s="49" customFormat="1" ht="47.25" outlineLevel="5">
      <c r="A26" s="32" t="s">
        <v>131</v>
      </c>
      <c r="B26" s="32">
        <v>992</v>
      </c>
      <c r="C26" s="39" t="s">
        <v>83</v>
      </c>
      <c r="D26" s="32" t="s">
        <v>315</v>
      </c>
      <c r="E26" s="39" t="s">
        <v>46</v>
      </c>
      <c r="F26" s="66">
        <f>F27+F28+F29</f>
        <v>68700.933950000006</v>
      </c>
      <c r="G26" s="66">
        <f>G27+G28+G29</f>
        <v>80684.590039999995</v>
      </c>
      <c r="H26" s="66">
        <f>H27+H28+H29</f>
        <v>77667.655759999994</v>
      </c>
      <c r="I26" s="66">
        <f t="shared" si="1"/>
        <v>3016.9342799999999</v>
      </c>
      <c r="J26" s="67">
        <f t="shared" si="2"/>
        <v>113.05</v>
      </c>
      <c r="K26" s="67">
        <f t="shared" si="3"/>
        <v>96.26</v>
      </c>
    </row>
    <row r="27" spans="1:11" s="49" customFormat="1" ht="31.5" outlineLevel="5">
      <c r="A27" s="32" t="s">
        <v>167</v>
      </c>
      <c r="B27" s="32">
        <v>992</v>
      </c>
      <c r="C27" s="32" t="s">
        <v>68</v>
      </c>
      <c r="D27" s="32" t="s">
        <v>315</v>
      </c>
      <c r="E27" s="32">
        <v>120</v>
      </c>
      <c r="F27" s="66">
        <v>66155.92714</v>
      </c>
      <c r="G27" s="66">
        <v>78065.767229999998</v>
      </c>
      <c r="H27" s="66">
        <v>75124.983349999995</v>
      </c>
      <c r="I27" s="66">
        <f t="shared" si="1"/>
        <v>2940.78388</v>
      </c>
      <c r="J27" s="67">
        <f t="shared" si="2"/>
        <v>113.56</v>
      </c>
      <c r="K27" s="67">
        <f t="shared" si="3"/>
        <v>96.23</v>
      </c>
    </row>
    <row r="28" spans="1:11" s="49" customFormat="1" ht="47.25" outlineLevel="5">
      <c r="A28" s="40" t="s">
        <v>165</v>
      </c>
      <c r="B28" s="32">
        <v>992</v>
      </c>
      <c r="C28" s="32" t="s">
        <v>68</v>
      </c>
      <c r="D28" s="32" t="s">
        <v>315</v>
      </c>
      <c r="E28" s="32">
        <v>240</v>
      </c>
      <c r="F28" s="66">
        <v>2035.0068100000001</v>
      </c>
      <c r="G28" s="66">
        <v>2296.2228100000002</v>
      </c>
      <c r="H28" s="66">
        <v>2249.1236699999999</v>
      </c>
      <c r="I28" s="66">
        <f t="shared" si="1"/>
        <v>47.099139999999998</v>
      </c>
      <c r="J28" s="67">
        <f t="shared" si="2"/>
        <v>110.52</v>
      </c>
      <c r="K28" s="67">
        <f t="shared" si="3"/>
        <v>97.95</v>
      </c>
    </row>
    <row r="29" spans="1:11" s="49" customFormat="1" ht="15.75" outlineLevel="5">
      <c r="A29" s="40" t="s">
        <v>169</v>
      </c>
      <c r="B29" s="32">
        <v>992</v>
      </c>
      <c r="C29" s="32" t="s">
        <v>68</v>
      </c>
      <c r="D29" s="32" t="s">
        <v>315</v>
      </c>
      <c r="E29" s="32">
        <v>850</v>
      </c>
      <c r="F29" s="66">
        <v>510</v>
      </c>
      <c r="G29" s="66">
        <v>322.60000000000002</v>
      </c>
      <c r="H29" s="66">
        <v>293.54874000000001</v>
      </c>
      <c r="I29" s="66">
        <f t="shared" si="1"/>
        <v>29.051259999999999</v>
      </c>
      <c r="J29" s="67">
        <f t="shared" si="2"/>
        <v>57.56</v>
      </c>
      <c r="K29" s="67">
        <f t="shared" si="3"/>
        <v>90.99</v>
      </c>
    </row>
    <row r="30" spans="1:11" s="49" customFormat="1" ht="31.5" outlineLevel="5">
      <c r="A30" s="32" t="s">
        <v>134</v>
      </c>
      <c r="B30" s="32">
        <v>992</v>
      </c>
      <c r="C30" s="32" t="s">
        <v>68</v>
      </c>
      <c r="D30" s="32" t="s">
        <v>318</v>
      </c>
      <c r="E30" s="39" t="s">
        <v>46</v>
      </c>
      <c r="F30" s="36">
        <f>F31+F32</f>
        <v>0</v>
      </c>
      <c r="G30" s="36">
        <f>G31+G32</f>
        <v>2198.1034300000001</v>
      </c>
      <c r="H30" s="36">
        <f>H31+H32</f>
        <v>2185.1754299999998</v>
      </c>
      <c r="I30" s="36">
        <f t="shared" si="1"/>
        <v>12.928000000000001</v>
      </c>
      <c r="J30" s="46" t="s">
        <v>491</v>
      </c>
      <c r="K30" s="46">
        <f t="shared" si="3"/>
        <v>99.41</v>
      </c>
    </row>
    <row r="31" spans="1:11" s="49" customFormat="1" ht="47.25" outlineLevel="5">
      <c r="A31" s="32" t="s">
        <v>165</v>
      </c>
      <c r="B31" s="32">
        <v>992</v>
      </c>
      <c r="C31" s="32" t="s">
        <v>68</v>
      </c>
      <c r="D31" s="32" t="s">
        <v>318</v>
      </c>
      <c r="E31" s="39" t="s">
        <v>166</v>
      </c>
      <c r="F31" s="36">
        <v>0</v>
      </c>
      <c r="G31" s="36">
        <v>1915.17543</v>
      </c>
      <c r="H31" s="36">
        <v>1915.17543</v>
      </c>
      <c r="I31" s="36">
        <f t="shared" si="1"/>
        <v>0</v>
      </c>
      <c r="J31" s="46" t="s">
        <v>491</v>
      </c>
      <c r="K31" s="46">
        <f t="shared" si="3"/>
        <v>100</v>
      </c>
    </row>
    <row r="32" spans="1:11" s="49" customFormat="1" ht="15.75" outlineLevel="5">
      <c r="A32" s="32" t="s">
        <v>500</v>
      </c>
      <c r="B32" s="32">
        <v>992</v>
      </c>
      <c r="C32" s="32" t="s">
        <v>68</v>
      </c>
      <c r="D32" s="32" t="s">
        <v>318</v>
      </c>
      <c r="E32" s="39" t="s">
        <v>489</v>
      </c>
      <c r="F32" s="36">
        <v>0</v>
      </c>
      <c r="G32" s="36">
        <v>282.928</v>
      </c>
      <c r="H32" s="36">
        <v>270</v>
      </c>
      <c r="I32" s="36">
        <f t="shared" si="1"/>
        <v>12.928000000000001</v>
      </c>
      <c r="J32" s="46" t="s">
        <v>491</v>
      </c>
      <c r="K32" s="46">
        <f t="shared" si="3"/>
        <v>95.43</v>
      </c>
    </row>
    <row r="33" spans="1:11" s="49" customFormat="1" ht="47.25" outlineLevel="5">
      <c r="A33" s="38" t="s">
        <v>389</v>
      </c>
      <c r="B33" s="32">
        <v>992</v>
      </c>
      <c r="C33" s="32" t="s">
        <v>192</v>
      </c>
      <c r="D33" s="32" t="s">
        <v>207</v>
      </c>
      <c r="E33" s="39" t="s">
        <v>46</v>
      </c>
      <c r="F33" s="36">
        <f>F34</f>
        <v>14.086</v>
      </c>
      <c r="G33" s="36">
        <f t="shared" ref="G33:H35" si="7">G34</f>
        <v>4.5860000000000003</v>
      </c>
      <c r="H33" s="36">
        <f t="shared" si="7"/>
        <v>4.5860000000000003</v>
      </c>
      <c r="I33" s="36">
        <f t="shared" si="1"/>
        <v>0</v>
      </c>
      <c r="J33" s="46">
        <f t="shared" si="2"/>
        <v>32.56</v>
      </c>
      <c r="K33" s="46">
        <f t="shared" si="3"/>
        <v>100</v>
      </c>
    </row>
    <row r="34" spans="1:11" s="49" customFormat="1" ht="15.75" outlineLevel="5">
      <c r="A34" s="54" t="s">
        <v>410</v>
      </c>
      <c r="B34" s="32">
        <v>992</v>
      </c>
      <c r="C34" s="32" t="s">
        <v>192</v>
      </c>
      <c r="D34" s="32" t="s">
        <v>208</v>
      </c>
      <c r="E34" s="39" t="s">
        <v>46</v>
      </c>
      <c r="F34" s="36">
        <f>F35</f>
        <v>14.086</v>
      </c>
      <c r="G34" s="36">
        <f t="shared" si="7"/>
        <v>4.5860000000000003</v>
      </c>
      <c r="H34" s="36">
        <f t="shared" si="7"/>
        <v>4.5860000000000003</v>
      </c>
      <c r="I34" s="36">
        <f t="shared" si="1"/>
        <v>0</v>
      </c>
      <c r="J34" s="46">
        <f t="shared" si="2"/>
        <v>32.56</v>
      </c>
      <c r="K34" s="46">
        <f t="shared" si="3"/>
        <v>100</v>
      </c>
    </row>
    <row r="35" spans="1:11" s="49" customFormat="1" ht="63" outlineLevel="5">
      <c r="A35" s="68" t="s">
        <v>209</v>
      </c>
      <c r="B35" s="32">
        <v>992</v>
      </c>
      <c r="C35" s="32" t="s">
        <v>192</v>
      </c>
      <c r="D35" s="54" t="s">
        <v>452</v>
      </c>
      <c r="E35" s="39" t="s">
        <v>166</v>
      </c>
      <c r="F35" s="36">
        <v>14.086</v>
      </c>
      <c r="G35" s="36">
        <f t="shared" si="7"/>
        <v>4.5860000000000003</v>
      </c>
      <c r="H35" s="36">
        <f t="shared" si="7"/>
        <v>4.5860000000000003</v>
      </c>
      <c r="I35" s="36">
        <f t="shared" si="1"/>
        <v>0</v>
      </c>
      <c r="J35" s="46">
        <f t="shared" si="2"/>
        <v>32.56</v>
      </c>
      <c r="K35" s="46">
        <f t="shared" si="3"/>
        <v>100</v>
      </c>
    </row>
    <row r="36" spans="1:11" s="49" customFormat="1" ht="15.75" outlineLevel="5">
      <c r="A36" s="38" t="s">
        <v>191</v>
      </c>
      <c r="B36" s="32">
        <v>992</v>
      </c>
      <c r="C36" s="32" t="s">
        <v>192</v>
      </c>
      <c r="D36" s="54" t="s">
        <v>452</v>
      </c>
      <c r="E36" s="32">
        <v>240</v>
      </c>
      <c r="F36" s="69">
        <v>14.086</v>
      </c>
      <c r="G36" s="69">
        <v>4.5860000000000003</v>
      </c>
      <c r="H36" s="69">
        <v>4.5860000000000003</v>
      </c>
      <c r="I36" s="69">
        <f t="shared" si="1"/>
        <v>0</v>
      </c>
      <c r="J36" s="67">
        <f t="shared" si="2"/>
        <v>32.56</v>
      </c>
      <c r="K36" s="67">
        <f t="shared" si="3"/>
        <v>100</v>
      </c>
    </row>
    <row r="37" spans="1:11" s="49" customFormat="1" ht="15.75" outlineLevel="5">
      <c r="A37" s="32" t="s">
        <v>50</v>
      </c>
      <c r="B37" s="32">
        <v>992</v>
      </c>
      <c r="C37" s="39" t="s">
        <v>98</v>
      </c>
      <c r="D37" s="32" t="s">
        <v>204</v>
      </c>
      <c r="E37" s="39" t="s">
        <v>46</v>
      </c>
      <c r="F37" s="36">
        <f t="shared" ref="F37:H39" si="8">F38</f>
        <v>267.2373</v>
      </c>
      <c r="G37" s="36">
        <f t="shared" si="8"/>
        <v>5786.3868599999996</v>
      </c>
      <c r="H37" s="36">
        <f t="shared" si="8"/>
        <v>0</v>
      </c>
      <c r="I37" s="36">
        <f t="shared" si="1"/>
        <v>5786.3868599999996</v>
      </c>
      <c r="J37" s="46">
        <f t="shared" si="2"/>
        <v>0</v>
      </c>
      <c r="K37" s="46">
        <f t="shared" si="3"/>
        <v>0</v>
      </c>
    </row>
    <row r="38" spans="1:11" s="49" customFormat="1" ht="47.25" outlineLevel="5">
      <c r="A38" s="43" t="s">
        <v>205</v>
      </c>
      <c r="B38" s="32">
        <v>992</v>
      </c>
      <c r="C38" s="39" t="s">
        <v>98</v>
      </c>
      <c r="D38" s="32" t="s">
        <v>206</v>
      </c>
      <c r="E38" s="39" t="s">
        <v>46</v>
      </c>
      <c r="F38" s="36">
        <f t="shared" si="8"/>
        <v>267.2373</v>
      </c>
      <c r="G38" s="36">
        <f t="shared" si="8"/>
        <v>5786.3868599999996</v>
      </c>
      <c r="H38" s="36">
        <f t="shared" si="8"/>
        <v>0</v>
      </c>
      <c r="I38" s="36">
        <f t="shared" si="1"/>
        <v>5786.3868599999996</v>
      </c>
      <c r="J38" s="46">
        <f t="shared" si="2"/>
        <v>0</v>
      </c>
      <c r="K38" s="46">
        <f t="shared" si="3"/>
        <v>0</v>
      </c>
    </row>
    <row r="39" spans="1:11" s="49" customFormat="1" ht="31.5" outlineLevel="5">
      <c r="A39" s="32" t="s">
        <v>134</v>
      </c>
      <c r="B39" s="32">
        <v>992</v>
      </c>
      <c r="C39" s="39" t="s">
        <v>98</v>
      </c>
      <c r="D39" s="32" t="s">
        <v>318</v>
      </c>
      <c r="E39" s="39" t="s">
        <v>46</v>
      </c>
      <c r="F39" s="36">
        <f t="shared" si="8"/>
        <v>267.2373</v>
      </c>
      <c r="G39" s="36">
        <f t="shared" si="8"/>
        <v>5786.3868599999996</v>
      </c>
      <c r="H39" s="36">
        <f t="shared" si="8"/>
        <v>0</v>
      </c>
      <c r="I39" s="36">
        <f t="shared" si="1"/>
        <v>5786.3868599999996</v>
      </c>
      <c r="J39" s="46">
        <f t="shared" si="2"/>
        <v>0</v>
      </c>
      <c r="K39" s="46">
        <f t="shared" si="3"/>
        <v>0</v>
      </c>
    </row>
    <row r="40" spans="1:11" s="49" customFormat="1" ht="15.75" outlineLevel="5">
      <c r="A40" s="32" t="s">
        <v>116</v>
      </c>
      <c r="B40" s="32">
        <v>992</v>
      </c>
      <c r="C40" s="39" t="s">
        <v>98</v>
      </c>
      <c r="D40" s="32" t="s">
        <v>318</v>
      </c>
      <c r="E40" s="39" t="s">
        <v>117</v>
      </c>
      <c r="F40" s="36">
        <v>267.2373</v>
      </c>
      <c r="G40" s="36">
        <v>5786.3868599999996</v>
      </c>
      <c r="H40" s="36">
        <v>0</v>
      </c>
      <c r="I40" s="36">
        <f t="shared" si="1"/>
        <v>5786.3868599999996</v>
      </c>
      <c r="J40" s="46">
        <f t="shared" si="2"/>
        <v>0</v>
      </c>
      <c r="K40" s="46">
        <f t="shared" si="3"/>
        <v>0</v>
      </c>
    </row>
    <row r="41" spans="1:11" s="49" customFormat="1" ht="31.5" outlineLevel="5">
      <c r="A41" s="32" t="s">
        <v>65</v>
      </c>
      <c r="B41" s="32">
        <v>992</v>
      </c>
      <c r="C41" s="39" t="s">
        <v>99</v>
      </c>
      <c r="D41" s="32" t="s">
        <v>204</v>
      </c>
      <c r="E41" s="39" t="s">
        <v>46</v>
      </c>
      <c r="F41" s="35">
        <f>F47+F52+F59+F69+F42+F65</f>
        <v>12250.949000000001</v>
      </c>
      <c r="G41" s="35">
        <f>G47+G52+G59+G69+G42+G65</f>
        <v>12032.07647</v>
      </c>
      <c r="H41" s="35">
        <f>H47+H52+H59+H69+H42+H65</f>
        <v>11721.559359999999</v>
      </c>
      <c r="I41" s="35">
        <f t="shared" si="1"/>
        <v>310.51711</v>
      </c>
      <c r="J41" s="45">
        <f t="shared" si="2"/>
        <v>95.68</v>
      </c>
      <c r="K41" s="45">
        <f t="shared" si="3"/>
        <v>97.42</v>
      </c>
    </row>
    <row r="42" spans="1:11" s="49" customFormat="1" ht="47.25" outlineLevel="5">
      <c r="A42" s="56" t="s">
        <v>366</v>
      </c>
      <c r="B42" s="32">
        <v>992</v>
      </c>
      <c r="C42" s="39" t="s">
        <v>99</v>
      </c>
      <c r="D42" s="32" t="s">
        <v>2</v>
      </c>
      <c r="E42" s="39" t="s">
        <v>46</v>
      </c>
      <c r="F42" s="35">
        <f t="shared" ref="F42:H42" si="9">F43</f>
        <v>2028.9169999999999</v>
      </c>
      <c r="G42" s="35">
        <f t="shared" si="9"/>
        <v>2085.31</v>
      </c>
      <c r="H42" s="35">
        <f t="shared" si="9"/>
        <v>2085.31</v>
      </c>
      <c r="I42" s="35">
        <f t="shared" si="1"/>
        <v>0</v>
      </c>
      <c r="J42" s="45">
        <f t="shared" si="2"/>
        <v>102.78</v>
      </c>
      <c r="K42" s="45">
        <f t="shared" si="3"/>
        <v>100</v>
      </c>
    </row>
    <row r="43" spans="1:11" s="49" customFormat="1" ht="47.25" outlineLevel="5">
      <c r="A43" s="58" t="s">
        <v>394</v>
      </c>
      <c r="B43" s="32">
        <v>992</v>
      </c>
      <c r="C43" s="39" t="s">
        <v>99</v>
      </c>
      <c r="D43" s="32" t="s">
        <v>395</v>
      </c>
      <c r="E43" s="39" t="s">
        <v>46</v>
      </c>
      <c r="F43" s="35">
        <f t="shared" ref="F43:H43" si="10">F44</f>
        <v>2028.9169999999999</v>
      </c>
      <c r="G43" s="35">
        <f t="shared" si="10"/>
        <v>2085.31</v>
      </c>
      <c r="H43" s="35">
        <f t="shared" si="10"/>
        <v>2085.31</v>
      </c>
      <c r="I43" s="35">
        <f t="shared" si="1"/>
        <v>0</v>
      </c>
      <c r="J43" s="45">
        <f t="shared" si="2"/>
        <v>102.78</v>
      </c>
      <c r="K43" s="45">
        <f t="shared" si="3"/>
        <v>100</v>
      </c>
    </row>
    <row r="44" spans="1:11" s="49" customFormat="1" ht="78.75" outlineLevel="5">
      <c r="A44" s="43" t="s">
        <v>330</v>
      </c>
      <c r="B44" s="32">
        <v>992</v>
      </c>
      <c r="C44" s="39" t="s">
        <v>99</v>
      </c>
      <c r="D44" s="54" t="s">
        <v>396</v>
      </c>
      <c r="E44" s="39" t="s">
        <v>46</v>
      </c>
      <c r="F44" s="35">
        <f>F45+F46</f>
        <v>2028.9169999999999</v>
      </c>
      <c r="G44" s="35">
        <f>G45+G46</f>
        <v>2085.31</v>
      </c>
      <c r="H44" s="35">
        <f>H45+H46</f>
        <v>2085.31</v>
      </c>
      <c r="I44" s="35">
        <f t="shared" si="1"/>
        <v>0</v>
      </c>
      <c r="J44" s="45">
        <f t="shared" si="2"/>
        <v>102.78</v>
      </c>
      <c r="K44" s="45">
        <f t="shared" si="3"/>
        <v>100</v>
      </c>
    </row>
    <row r="45" spans="1:11" s="49" customFormat="1" ht="31.5" outlineLevel="5">
      <c r="A45" s="32" t="s">
        <v>167</v>
      </c>
      <c r="B45" s="32">
        <v>992</v>
      </c>
      <c r="C45" s="39" t="s">
        <v>99</v>
      </c>
      <c r="D45" s="54" t="s">
        <v>396</v>
      </c>
      <c r="E45" s="39" t="s">
        <v>168</v>
      </c>
      <c r="F45" s="35">
        <v>1833.9169999999999</v>
      </c>
      <c r="G45" s="35">
        <v>2026.5070000000001</v>
      </c>
      <c r="H45" s="35">
        <v>2026.5070000000001</v>
      </c>
      <c r="I45" s="35">
        <f t="shared" si="1"/>
        <v>0</v>
      </c>
      <c r="J45" s="45">
        <f t="shared" si="2"/>
        <v>110.5</v>
      </c>
      <c r="K45" s="45">
        <f t="shared" si="3"/>
        <v>100</v>
      </c>
    </row>
    <row r="46" spans="1:11" s="49" customFormat="1" ht="47.25" outlineLevel="5">
      <c r="A46" s="40" t="s">
        <v>165</v>
      </c>
      <c r="B46" s="32">
        <v>992</v>
      </c>
      <c r="C46" s="39" t="s">
        <v>99</v>
      </c>
      <c r="D46" s="54" t="s">
        <v>396</v>
      </c>
      <c r="E46" s="39" t="s">
        <v>166</v>
      </c>
      <c r="F46" s="35">
        <v>195</v>
      </c>
      <c r="G46" s="35">
        <v>58.802999999999997</v>
      </c>
      <c r="H46" s="35">
        <v>58.802999999999997</v>
      </c>
      <c r="I46" s="35">
        <f t="shared" si="1"/>
        <v>0</v>
      </c>
      <c r="J46" s="45">
        <f t="shared" si="2"/>
        <v>30.16</v>
      </c>
      <c r="K46" s="45">
        <f t="shared" si="3"/>
        <v>100</v>
      </c>
    </row>
    <row r="47" spans="1:11" s="49" customFormat="1" ht="47.25" outlineLevel="1">
      <c r="A47" s="41" t="s">
        <v>510</v>
      </c>
      <c r="B47" s="32">
        <v>992</v>
      </c>
      <c r="C47" s="39" t="s">
        <v>99</v>
      </c>
      <c r="D47" s="32" t="s">
        <v>216</v>
      </c>
      <c r="E47" s="39" t="s">
        <v>46</v>
      </c>
      <c r="F47" s="35">
        <f t="shared" ref="F47:H47" si="11">F48</f>
        <v>864.53300000000002</v>
      </c>
      <c r="G47" s="35">
        <f t="shared" si="11"/>
        <v>888.62800000000004</v>
      </c>
      <c r="H47" s="35">
        <f t="shared" si="11"/>
        <v>888.62800000000004</v>
      </c>
      <c r="I47" s="35">
        <f t="shared" si="1"/>
        <v>0</v>
      </c>
      <c r="J47" s="45">
        <f t="shared" si="2"/>
        <v>102.79</v>
      </c>
      <c r="K47" s="45">
        <f t="shared" si="3"/>
        <v>100</v>
      </c>
    </row>
    <row r="48" spans="1:11" s="49" customFormat="1" ht="31.5" outlineLevel="1">
      <c r="A48" s="60" t="s">
        <v>217</v>
      </c>
      <c r="B48" s="32">
        <v>992</v>
      </c>
      <c r="C48" s="39" t="s">
        <v>99</v>
      </c>
      <c r="D48" s="32" t="s">
        <v>218</v>
      </c>
      <c r="E48" s="39" t="s">
        <v>46</v>
      </c>
      <c r="F48" s="35">
        <f t="shared" ref="F48:H48" si="12">F49</f>
        <v>864.53300000000002</v>
      </c>
      <c r="G48" s="35">
        <f t="shared" si="12"/>
        <v>888.62800000000004</v>
      </c>
      <c r="H48" s="35">
        <f t="shared" si="12"/>
        <v>888.62800000000004</v>
      </c>
      <c r="I48" s="35">
        <f t="shared" si="1"/>
        <v>0</v>
      </c>
      <c r="J48" s="45">
        <f t="shared" si="2"/>
        <v>102.79</v>
      </c>
      <c r="K48" s="45">
        <f t="shared" si="3"/>
        <v>100</v>
      </c>
    </row>
    <row r="49" spans="1:11" s="49" customFormat="1" ht="63" outlineLevel="2">
      <c r="A49" s="32" t="s">
        <v>136</v>
      </c>
      <c r="B49" s="32">
        <v>992</v>
      </c>
      <c r="C49" s="39" t="s">
        <v>99</v>
      </c>
      <c r="D49" s="70" t="s">
        <v>219</v>
      </c>
      <c r="E49" s="39" t="s">
        <v>46</v>
      </c>
      <c r="F49" s="35">
        <f>F50+F51</f>
        <v>864.53300000000002</v>
      </c>
      <c r="G49" s="35">
        <f>G50+G51</f>
        <v>888.62800000000004</v>
      </c>
      <c r="H49" s="35">
        <f>H50+H51</f>
        <v>888.62800000000004</v>
      </c>
      <c r="I49" s="35">
        <f t="shared" si="1"/>
        <v>0</v>
      </c>
      <c r="J49" s="45">
        <f t="shared" si="2"/>
        <v>102.79</v>
      </c>
      <c r="K49" s="45">
        <f t="shared" si="3"/>
        <v>100</v>
      </c>
    </row>
    <row r="50" spans="1:11" s="49" customFormat="1" ht="31.5" outlineLevel="5">
      <c r="A50" s="32" t="s">
        <v>167</v>
      </c>
      <c r="B50" s="32">
        <v>992</v>
      </c>
      <c r="C50" s="39" t="s">
        <v>99</v>
      </c>
      <c r="D50" s="70" t="s">
        <v>219</v>
      </c>
      <c r="E50" s="39" t="s">
        <v>168</v>
      </c>
      <c r="F50" s="36">
        <v>764.53300000000002</v>
      </c>
      <c r="G50" s="36">
        <v>637.05899999999997</v>
      </c>
      <c r="H50" s="36">
        <v>637.05899999999997</v>
      </c>
      <c r="I50" s="36">
        <f t="shared" si="1"/>
        <v>0</v>
      </c>
      <c r="J50" s="46">
        <f t="shared" si="2"/>
        <v>83.33</v>
      </c>
      <c r="K50" s="46">
        <f t="shared" si="3"/>
        <v>100</v>
      </c>
    </row>
    <row r="51" spans="1:11" s="49" customFormat="1" ht="47.25" outlineLevel="5">
      <c r="A51" s="40" t="s">
        <v>165</v>
      </c>
      <c r="B51" s="32">
        <v>992</v>
      </c>
      <c r="C51" s="39" t="s">
        <v>99</v>
      </c>
      <c r="D51" s="70" t="s">
        <v>219</v>
      </c>
      <c r="E51" s="39" t="s">
        <v>166</v>
      </c>
      <c r="F51" s="36">
        <v>100</v>
      </c>
      <c r="G51" s="36">
        <v>251.56899999999999</v>
      </c>
      <c r="H51" s="36">
        <v>251.56899999999999</v>
      </c>
      <c r="I51" s="36">
        <f t="shared" si="1"/>
        <v>0</v>
      </c>
      <c r="J51" s="46">
        <f t="shared" si="2"/>
        <v>251.57</v>
      </c>
      <c r="K51" s="46">
        <f t="shared" si="3"/>
        <v>100</v>
      </c>
    </row>
    <row r="52" spans="1:11" s="49" customFormat="1" ht="47.25" outlineLevel="5">
      <c r="A52" s="43" t="s">
        <v>360</v>
      </c>
      <c r="B52" s="32">
        <v>992</v>
      </c>
      <c r="C52" s="39" t="s">
        <v>99</v>
      </c>
      <c r="D52" s="70" t="s">
        <v>220</v>
      </c>
      <c r="E52" s="39" t="s">
        <v>46</v>
      </c>
      <c r="F52" s="35">
        <f>F53+F56</f>
        <v>1903</v>
      </c>
      <c r="G52" s="35">
        <f>G53+G56</f>
        <v>1696.2460000000001</v>
      </c>
      <c r="H52" s="35">
        <f>H53+H56</f>
        <v>1557.2149999999999</v>
      </c>
      <c r="I52" s="35">
        <f t="shared" si="1"/>
        <v>139.03100000000001</v>
      </c>
      <c r="J52" s="45">
        <f t="shared" si="2"/>
        <v>81.83</v>
      </c>
      <c r="K52" s="45">
        <f t="shared" si="3"/>
        <v>91.8</v>
      </c>
    </row>
    <row r="53" spans="1:11" s="49" customFormat="1" ht="47.25" outlineLevel="5">
      <c r="A53" s="60" t="s">
        <v>221</v>
      </c>
      <c r="B53" s="32">
        <v>992</v>
      </c>
      <c r="C53" s="39" t="s">
        <v>99</v>
      </c>
      <c r="D53" s="32" t="s">
        <v>222</v>
      </c>
      <c r="E53" s="39" t="s">
        <v>46</v>
      </c>
      <c r="F53" s="36">
        <v>100</v>
      </c>
      <c r="G53" s="36">
        <v>100</v>
      </c>
      <c r="H53" s="36">
        <f>H54</f>
        <v>0</v>
      </c>
      <c r="I53" s="36">
        <f t="shared" si="1"/>
        <v>100</v>
      </c>
      <c r="J53" s="46">
        <f t="shared" si="2"/>
        <v>0</v>
      </c>
      <c r="K53" s="46">
        <f t="shared" si="3"/>
        <v>0</v>
      </c>
    </row>
    <row r="54" spans="1:11" s="52" customFormat="1" ht="31.5">
      <c r="A54" s="40" t="s">
        <v>157</v>
      </c>
      <c r="B54" s="32">
        <v>992</v>
      </c>
      <c r="C54" s="39" t="s">
        <v>99</v>
      </c>
      <c r="D54" s="32" t="s">
        <v>223</v>
      </c>
      <c r="E54" s="39" t="s">
        <v>46</v>
      </c>
      <c r="F54" s="36">
        <v>100</v>
      </c>
      <c r="G54" s="36">
        <v>100</v>
      </c>
      <c r="H54" s="36">
        <f>H55</f>
        <v>0</v>
      </c>
      <c r="I54" s="36">
        <f t="shared" si="1"/>
        <v>100</v>
      </c>
      <c r="J54" s="46">
        <f t="shared" si="2"/>
        <v>0</v>
      </c>
      <c r="K54" s="46">
        <f t="shared" si="3"/>
        <v>0</v>
      </c>
    </row>
    <row r="55" spans="1:11" s="52" customFormat="1" ht="47.25">
      <c r="A55" s="40" t="s">
        <v>165</v>
      </c>
      <c r="B55" s="32">
        <v>992</v>
      </c>
      <c r="C55" s="39" t="s">
        <v>99</v>
      </c>
      <c r="D55" s="32" t="s">
        <v>223</v>
      </c>
      <c r="E55" s="39" t="s">
        <v>166</v>
      </c>
      <c r="F55" s="36">
        <v>100</v>
      </c>
      <c r="G55" s="36">
        <v>100</v>
      </c>
      <c r="H55" s="36">
        <v>0</v>
      </c>
      <c r="I55" s="36">
        <f t="shared" si="1"/>
        <v>100</v>
      </c>
      <c r="J55" s="46">
        <f t="shared" si="2"/>
        <v>0</v>
      </c>
      <c r="K55" s="46">
        <f t="shared" si="3"/>
        <v>0</v>
      </c>
    </row>
    <row r="56" spans="1:11" s="52" customFormat="1" ht="94.5">
      <c r="A56" s="60" t="s">
        <v>224</v>
      </c>
      <c r="B56" s="32">
        <v>992</v>
      </c>
      <c r="C56" s="39" t="s">
        <v>99</v>
      </c>
      <c r="D56" s="32" t="s">
        <v>225</v>
      </c>
      <c r="E56" s="39" t="s">
        <v>46</v>
      </c>
      <c r="F56" s="36">
        <f>F57</f>
        <v>1803</v>
      </c>
      <c r="G56" s="36">
        <f t="shared" ref="G56:H57" si="13">G57</f>
        <v>1596.2460000000001</v>
      </c>
      <c r="H56" s="36">
        <f t="shared" si="13"/>
        <v>1557.2149999999999</v>
      </c>
      <c r="I56" s="36">
        <f t="shared" si="1"/>
        <v>39.030999999999999</v>
      </c>
      <c r="J56" s="46">
        <f t="shared" si="2"/>
        <v>86.37</v>
      </c>
      <c r="K56" s="46">
        <f t="shared" si="3"/>
        <v>97.55</v>
      </c>
    </row>
    <row r="57" spans="1:11" s="52" customFormat="1" ht="63">
      <c r="A57" s="40" t="s">
        <v>199</v>
      </c>
      <c r="B57" s="32">
        <v>992</v>
      </c>
      <c r="C57" s="39" t="s">
        <v>99</v>
      </c>
      <c r="D57" s="32" t="s">
        <v>226</v>
      </c>
      <c r="E57" s="39" t="s">
        <v>46</v>
      </c>
      <c r="F57" s="36">
        <f>F58</f>
        <v>1803</v>
      </c>
      <c r="G57" s="36">
        <f t="shared" si="13"/>
        <v>1596.2460000000001</v>
      </c>
      <c r="H57" s="36">
        <f t="shared" si="13"/>
        <v>1557.2149999999999</v>
      </c>
      <c r="I57" s="36">
        <f t="shared" si="1"/>
        <v>39.030999999999999</v>
      </c>
      <c r="J57" s="46">
        <f t="shared" si="2"/>
        <v>86.37</v>
      </c>
      <c r="K57" s="46">
        <f t="shared" si="3"/>
        <v>97.55</v>
      </c>
    </row>
    <row r="58" spans="1:11" s="52" customFormat="1" ht="47.25">
      <c r="A58" s="40" t="s">
        <v>165</v>
      </c>
      <c r="B58" s="32">
        <v>992</v>
      </c>
      <c r="C58" s="39" t="s">
        <v>99</v>
      </c>
      <c r="D58" s="32" t="s">
        <v>226</v>
      </c>
      <c r="E58" s="39" t="s">
        <v>166</v>
      </c>
      <c r="F58" s="36">
        <v>1803</v>
      </c>
      <c r="G58" s="36">
        <v>1596.2460000000001</v>
      </c>
      <c r="H58" s="36">
        <v>1557.2149999999999</v>
      </c>
      <c r="I58" s="36">
        <f t="shared" si="1"/>
        <v>39.030999999999999</v>
      </c>
      <c r="J58" s="46">
        <f t="shared" si="2"/>
        <v>86.37</v>
      </c>
      <c r="K58" s="46">
        <f t="shared" si="3"/>
        <v>97.55</v>
      </c>
    </row>
    <row r="59" spans="1:11" s="52" customFormat="1" ht="47.25">
      <c r="A59" s="38" t="s">
        <v>389</v>
      </c>
      <c r="B59" s="32">
        <v>992</v>
      </c>
      <c r="C59" s="39" t="s">
        <v>99</v>
      </c>
      <c r="D59" s="32" t="s">
        <v>207</v>
      </c>
      <c r="E59" s="39" t="s">
        <v>46</v>
      </c>
      <c r="F59" s="35">
        <f t="shared" ref="F59:H59" si="14">F60</f>
        <v>150</v>
      </c>
      <c r="G59" s="35">
        <f t="shared" si="14"/>
        <v>38.834000000000003</v>
      </c>
      <c r="H59" s="35">
        <f t="shared" si="14"/>
        <v>38.834000000000003</v>
      </c>
      <c r="I59" s="35">
        <f t="shared" si="1"/>
        <v>0</v>
      </c>
      <c r="J59" s="45">
        <f t="shared" si="2"/>
        <v>25.89</v>
      </c>
      <c r="K59" s="45">
        <f t="shared" si="3"/>
        <v>100</v>
      </c>
    </row>
    <row r="60" spans="1:11" s="52" customFormat="1" ht="94.5">
      <c r="A60" s="38" t="s">
        <v>390</v>
      </c>
      <c r="B60" s="32">
        <v>992</v>
      </c>
      <c r="C60" s="39" t="s">
        <v>99</v>
      </c>
      <c r="D60" s="32" t="s">
        <v>227</v>
      </c>
      <c r="E60" s="39" t="s">
        <v>46</v>
      </c>
      <c r="F60" s="35">
        <f>F61+F63</f>
        <v>150</v>
      </c>
      <c r="G60" s="35">
        <f>G61+G63</f>
        <v>38.834000000000003</v>
      </c>
      <c r="H60" s="35">
        <f>H61+H63</f>
        <v>38.834000000000003</v>
      </c>
      <c r="I60" s="35">
        <f t="shared" si="1"/>
        <v>0</v>
      </c>
      <c r="J60" s="45">
        <f t="shared" si="2"/>
        <v>25.89</v>
      </c>
      <c r="K60" s="45">
        <f t="shared" si="3"/>
        <v>100</v>
      </c>
    </row>
    <row r="61" spans="1:11" s="52" customFormat="1" ht="31.5">
      <c r="A61" s="41" t="s">
        <v>155</v>
      </c>
      <c r="B61" s="32">
        <v>992</v>
      </c>
      <c r="C61" s="39" t="s">
        <v>99</v>
      </c>
      <c r="D61" s="59" t="s">
        <v>334</v>
      </c>
      <c r="E61" s="39" t="s">
        <v>46</v>
      </c>
      <c r="F61" s="36">
        <f>F62</f>
        <v>100</v>
      </c>
      <c r="G61" s="36">
        <f>G62</f>
        <v>13.284000000000001</v>
      </c>
      <c r="H61" s="36">
        <f>H62</f>
        <v>13.284000000000001</v>
      </c>
      <c r="I61" s="36">
        <f t="shared" si="1"/>
        <v>0</v>
      </c>
      <c r="J61" s="46">
        <f t="shared" si="2"/>
        <v>13.28</v>
      </c>
      <c r="K61" s="46">
        <f t="shared" si="3"/>
        <v>100</v>
      </c>
    </row>
    <row r="62" spans="1:11" s="52" customFormat="1" ht="47.25">
      <c r="A62" s="40" t="s">
        <v>165</v>
      </c>
      <c r="B62" s="32">
        <v>992</v>
      </c>
      <c r="C62" s="39" t="s">
        <v>99</v>
      </c>
      <c r="D62" s="59" t="s">
        <v>334</v>
      </c>
      <c r="E62" s="39" t="s">
        <v>166</v>
      </c>
      <c r="F62" s="36">
        <v>100</v>
      </c>
      <c r="G62" s="36">
        <v>13.284000000000001</v>
      </c>
      <c r="H62" s="36">
        <v>13.284000000000001</v>
      </c>
      <c r="I62" s="36">
        <f t="shared" si="1"/>
        <v>0</v>
      </c>
      <c r="J62" s="46">
        <f t="shared" si="2"/>
        <v>13.28</v>
      </c>
      <c r="K62" s="46">
        <f t="shared" si="3"/>
        <v>100</v>
      </c>
    </row>
    <row r="63" spans="1:11" s="52" customFormat="1" ht="31.5">
      <c r="A63" s="41" t="s">
        <v>156</v>
      </c>
      <c r="B63" s="32">
        <v>992</v>
      </c>
      <c r="C63" s="39" t="s">
        <v>99</v>
      </c>
      <c r="D63" s="59" t="s">
        <v>228</v>
      </c>
      <c r="E63" s="39" t="s">
        <v>46</v>
      </c>
      <c r="F63" s="36">
        <v>50</v>
      </c>
      <c r="G63" s="36">
        <f>G64</f>
        <v>25.55</v>
      </c>
      <c r="H63" s="36">
        <f>H64</f>
        <v>25.55</v>
      </c>
      <c r="I63" s="36">
        <f t="shared" si="1"/>
        <v>0</v>
      </c>
      <c r="J63" s="46">
        <f t="shared" si="2"/>
        <v>51.1</v>
      </c>
      <c r="K63" s="46">
        <f t="shared" si="3"/>
        <v>100</v>
      </c>
    </row>
    <row r="64" spans="1:11" s="52" customFormat="1" ht="47.25">
      <c r="A64" s="40" t="s">
        <v>165</v>
      </c>
      <c r="B64" s="32">
        <v>992</v>
      </c>
      <c r="C64" s="39" t="s">
        <v>99</v>
      </c>
      <c r="D64" s="59" t="s">
        <v>228</v>
      </c>
      <c r="E64" s="39" t="s">
        <v>166</v>
      </c>
      <c r="F64" s="36">
        <v>50</v>
      </c>
      <c r="G64" s="36">
        <v>25.55</v>
      </c>
      <c r="H64" s="36">
        <v>25.55</v>
      </c>
      <c r="I64" s="36">
        <f t="shared" si="1"/>
        <v>0</v>
      </c>
      <c r="J64" s="46">
        <f t="shared" si="2"/>
        <v>51.1</v>
      </c>
      <c r="K64" s="46">
        <f t="shared" si="3"/>
        <v>100</v>
      </c>
    </row>
    <row r="65" spans="1:11" s="52" customFormat="1" ht="47.25">
      <c r="A65" s="68" t="s">
        <v>381</v>
      </c>
      <c r="B65" s="32">
        <v>992</v>
      </c>
      <c r="C65" s="43" t="s">
        <v>99</v>
      </c>
      <c r="D65" s="54" t="s">
        <v>346</v>
      </c>
      <c r="E65" s="43" t="s">
        <v>46</v>
      </c>
      <c r="F65" s="36">
        <f>F66</f>
        <v>45</v>
      </c>
      <c r="G65" s="36">
        <f t="shared" ref="G65:H67" si="15">G66</f>
        <v>5</v>
      </c>
      <c r="H65" s="36">
        <f t="shared" si="15"/>
        <v>5</v>
      </c>
      <c r="I65" s="36">
        <f t="shared" si="1"/>
        <v>0</v>
      </c>
      <c r="J65" s="46">
        <f t="shared" si="2"/>
        <v>11.11</v>
      </c>
      <c r="K65" s="46">
        <f t="shared" si="3"/>
        <v>100</v>
      </c>
    </row>
    <row r="66" spans="1:11" s="52" customFormat="1" ht="47.25">
      <c r="A66" s="68" t="s">
        <v>382</v>
      </c>
      <c r="B66" s="32">
        <v>992</v>
      </c>
      <c r="C66" s="43" t="s">
        <v>99</v>
      </c>
      <c r="D66" s="54" t="s">
        <v>347</v>
      </c>
      <c r="E66" s="43" t="s">
        <v>46</v>
      </c>
      <c r="F66" s="36">
        <f>F67</f>
        <v>45</v>
      </c>
      <c r="G66" s="36">
        <f t="shared" si="15"/>
        <v>5</v>
      </c>
      <c r="H66" s="36">
        <f t="shared" si="15"/>
        <v>5</v>
      </c>
      <c r="I66" s="36">
        <f t="shared" si="1"/>
        <v>0</v>
      </c>
      <c r="J66" s="46">
        <f t="shared" si="2"/>
        <v>11.11</v>
      </c>
      <c r="K66" s="46">
        <f t="shared" si="3"/>
        <v>100</v>
      </c>
    </row>
    <row r="67" spans="1:11" s="52" customFormat="1" ht="78.75">
      <c r="A67" s="68" t="s">
        <v>345</v>
      </c>
      <c r="B67" s="32">
        <v>992</v>
      </c>
      <c r="C67" s="39" t="s">
        <v>99</v>
      </c>
      <c r="D67" s="54" t="s">
        <v>348</v>
      </c>
      <c r="E67" s="39" t="s">
        <v>46</v>
      </c>
      <c r="F67" s="36">
        <f>F68</f>
        <v>45</v>
      </c>
      <c r="G67" s="36">
        <f t="shared" si="15"/>
        <v>5</v>
      </c>
      <c r="H67" s="36">
        <f t="shared" si="15"/>
        <v>5</v>
      </c>
      <c r="I67" s="36">
        <f t="shared" si="1"/>
        <v>0</v>
      </c>
      <c r="J67" s="46">
        <f t="shared" si="2"/>
        <v>11.11</v>
      </c>
      <c r="K67" s="46">
        <f t="shared" si="3"/>
        <v>100</v>
      </c>
    </row>
    <row r="68" spans="1:11" s="52" customFormat="1" ht="47.25">
      <c r="A68" s="40" t="s">
        <v>165</v>
      </c>
      <c r="B68" s="32">
        <v>992</v>
      </c>
      <c r="C68" s="39" t="s">
        <v>99</v>
      </c>
      <c r="D68" s="54" t="s">
        <v>348</v>
      </c>
      <c r="E68" s="39" t="s">
        <v>166</v>
      </c>
      <c r="F68" s="36">
        <v>45</v>
      </c>
      <c r="G68" s="36">
        <v>5</v>
      </c>
      <c r="H68" s="36">
        <v>5</v>
      </c>
      <c r="I68" s="36">
        <f t="shared" si="1"/>
        <v>0</v>
      </c>
      <c r="J68" s="46">
        <f t="shared" si="2"/>
        <v>11.11</v>
      </c>
      <c r="K68" s="46">
        <f t="shared" si="3"/>
        <v>100</v>
      </c>
    </row>
    <row r="69" spans="1:11" s="52" customFormat="1" ht="47.25">
      <c r="A69" s="43" t="s">
        <v>205</v>
      </c>
      <c r="B69" s="32">
        <v>992</v>
      </c>
      <c r="C69" s="39" t="s">
        <v>99</v>
      </c>
      <c r="D69" s="32" t="s">
        <v>206</v>
      </c>
      <c r="E69" s="39" t="s">
        <v>46</v>
      </c>
      <c r="F69" s="35">
        <f>F76+F78+F80+F70+F73+F83</f>
        <v>7259.4989999999998</v>
      </c>
      <c r="G69" s="35">
        <f>G76+G78+G80+G70+G73+G83</f>
        <v>7318.0584699999999</v>
      </c>
      <c r="H69" s="35">
        <f>H76+H78+H80+H70+H73+H83</f>
        <v>7146.5723600000001</v>
      </c>
      <c r="I69" s="35">
        <f t="shared" si="1"/>
        <v>171.48611</v>
      </c>
      <c r="J69" s="45">
        <f t="shared" si="2"/>
        <v>98.44</v>
      </c>
      <c r="K69" s="45">
        <f t="shared" si="3"/>
        <v>97.66</v>
      </c>
    </row>
    <row r="70" spans="1:11" s="52" customFormat="1" ht="47.25">
      <c r="A70" s="32" t="s">
        <v>135</v>
      </c>
      <c r="B70" s="32">
        <v>992</v>
      </c>
      <c r="C70" s="39" t="s">
        <v>99</v>
      </c>
      <c r="D70" s="32" t="s">
        <v>344</v>
      </c>
      <c r="E70" s="39" t="s">
        <v>46</v>
      </c>
      <c r="F70" s="35">
        <f>F71+F72</f>
        <v>1328.7619999999999</v>
      </c>
      <c r="G70" s="35">
        <f>G71+G72</f>
        <v>1366.6279999999999</v>
      </c>
      <c r="H70" s="35">
        <f>H71+H72</f>
        <v>1366.6279999999999</v>
      </c>
      <c r="I70" s="35">
        <f t="shared" si="1"/>
        <v>0</v>
      </c>
      <c r="J70" s="45">
        <f t="shared" si="2"/>
        <v>102.85</v>
      </c>
      <c r="K70" s="45">
        <f t="shared" si="3"/>
        <v>100</v>
      </c>
    </row>
    <row r="71" spans="1:11" s="52" customFormat="1" ht="31.5">
      <c r="A71" s="32" t="s">
        <v>167</v>
      </c>
      <c r="B71" s="32">
        <v>992</v>
      </c>
      <c r="C71" s="39" t="s">
        <v>99</v>
      </c>
      <c r="D71" s="32" t="s">
        <v>344</v>
      </c>
      <c r="E71" s="39" t="s">
        <v>168</v>
      </c>
      <c r="F71" s="35">
        <v>1249.3140000000001</v>
      </c>
      <c r="G71" s="35">
        <v>1366.6279999999999</v>
      </c>
      <c r="H71" s="35">
        <v>1366.6279999999999</v>
      </c>
      <c r="I71" s="35">
        <f t="shared" si="1"/>
        <v>0</v>
      </c>
      <c r="J71" s="45">
        <f t="shared" si="2"/>
        <v>109.39</v>
      </c>
      <c r="K71" s="45">
        <f t="shared" si="3"/>
        <v>100</v>
      </c>
    </row>
    <row r="72" spans="1:11" s="52" customFormat="1" ht="47.25">
      <c r="A72" s="40" t="s">
        <v>165</v>
      </c>
      <c r="B72" s="32">
        <v>992</v>
      </c>
      <c r="C72" s="39" t="s">
        <v>99</v>
      </c>
      <c r="D72" s="32" t="s">
        <v>344</v>
      </c>
      <c r="E72" s="39" t="s">
        <v>166</v>
      </c>
      <c r="F72" s="71">
        <v>79.447999999999993</v>
      </c>
      <c r="G72" s="71">
        <v>0</v>
      </c>
      <c r="H72" s="71">
        <v>0</v>
      </c>
      <c r="I72" s="71">
        <f t="shared" si="1"/>
        <v>0</v>
      </c>
      <c r="J72" s="45">
        <f t="shared" si="2"/>
        <v>0</v>
      </c>
      <c r="K72" s="45" t="s">
        <v>491</v>
      </c>
    </row>
    <row r="73" spans="1:11" s="52" customFormat="1" ht="47.25">
      <c r="A73" s="32" t="s">
        <v>137</v>
      </c>
      <c r="B73" s="32">
        <v>992</v>
      </c>
      <c r="C73" s="39" t="s">
        <v>99</v>
      </c>
      <c r="D73" s="32" t="s">
        <v>344</v>
      </c>
      <c r="E73" s="39" t="s">
        <v>46</v>
      </c>
      <c r="F73" s="35">
        <f>F74+F75</f>
        <v>947.58699999999999</v>
      </c>
      <c r="G73" s="35">
        <f>G74+G75</f>
        <v>974.12</v>
      </c>
      <c r="H73" s="35">
        <f>H74+H75</f>
        <v>974.12</v>
      </c>
      <c r="I73" s="35">
        <f t="shared" si="1"/>
        <v>0</v>
      </c>
      <c r="J73" s="45">
        <f t="shared" si="2"/>
        <v>102.8</v>
      </c>
      <c r="K73" s="45">
        <f t="shared" si="3"/>
        <v>100</v>
      </c>
    </row>
    <row r="74" spans="1:11" s="52" customFormat="1" ht="31.5">
      <c r="A74" s="32" t="s">
        <v>167</v>
      </c>
      <c r="B74" s="32">
        <v>992</v>
      </c>
      <c r="C74" s="39" t="s">
        <v>99</v>
      </c>
      <c r="D74" s="32" t="s">
        <v>344</v>
      </c>
      <c r="E74" s="39" t="s">
        <v>168</v>
      </c>
      <c r="F74" s="35">
        <v>887.57799999999997</v>
      </c>
      <c r="G74" s="35">
        <v>974.12</v>
      </c>
      <c r="H74" s="35">
        <v>974.12</v>
      </c>
      <c r="I74" s="35">
        <f t="shared" si="1"/>
        <v>0</v>
      </c>
      <c r="J74" s="45">
        <f t="shared" ref="J74:J157" si="16">$H74/$F74*100</f>
        <v>109.75</v>
      </c>
      <c r="K74" s="45">
        <f t="shared" si="3"/>
        <v>100</v>
      </c>
    </row>
    <row r="75" spans="1:11" s="52" customFormat="1" ht="47.25">
      <c r="A75" s="40" t="s">
        <v>165</v>
      </c>
      <c r="B75" s="32">
        <v>992</v>
      </c>
      <c r="C75" s="39" t="s">
        <v>99</v>
      </c>
      <c r="D75" s="32" t="s">
        <v>344</v>
      </c>
      <c r="E75" s="39" t="s">
        <v>166</v>
      </c>
      <c r="F75" s="36">
        <v>60.009</v>
      </c>
      <c r="G75" s="36">
        <v>0</v>
      </c>
      <c r="H75" s="36">
        <v>0</v>
      </c>
      <c r="I75" s="36">
        <f t="shared" si="1"/>
        <v>0</v>
      </c>
      <c r="J75" s="46">
        <f t="shared" si="16"/>
        <v>0</v>
      </c>
      <c r="K75" s="46" t="s">
        <v>491</v>
      </c>
    </row>
    <row r="76" spans="1:11" s="52" customFormat="1" ht="31.5">
      <c r="A76" s="32" t="s">
        <v>114</v>
      </c>
      <c r="B76" s="32">
        <v>992</v>
      </c>
      <c r="C76" s="39" t="s">
        <v>99</v>
      </c>
      <c r="D76" s="32" t="s">
        <v>319</v>
      </c>
      <c r="E76" s="33" t="s">
        <v>46</v>
      </c>
      <c r="F76" s="35">
        <f t="shared" ref="F76:H76" si="17">F77</f>
        <v>100</v>
      </c>
      <c r="G76" s="35">
        <f t="shared" si="17"/>
        <v>87.162469999999999</v>
      </c>
      <c r="H76" s="35">
        <f t="shared" si="17"/>
        <v>86.947019999999995</v>
      </c>
      <c r="I76" s="35">
        <f t="shared" si="1"/>
        <v>0.21545</v>
      </c>
      <c r="J76" s="45">
        <f t="shared" si="16"/>
        <v>86.95</v>
      </c>
      <c r="K76" s="45">
        <f>$H76/$G76*100</f>
        <v>99.75</v>
      </c>
    </row>
    <row r="77" spans="1:11" s="49" customFormat="1" ht="15.75" outlineLevel="5">
      <c r="A77" s="32" t="s">
        <v>170</v>
      </c>
      <c r="B77" s="32">
        <v>992</v>
      </c>
      <c r="C77" s="39" t="s">
        <v>99</v>
      </c>
      <c r="D77" s="32" t="s">
        <v>319</v>
      </c>
      <c r="E77" s="33" t="s">
        <v>171</v>
      </c>
      <c r="F77" s="36">
        <v>100</v>
      </c>
      <c r="G77" s="36">
        <v>87.162469999999999</v>
      </c>
      <c r="H77" s="36">
        <v>86.947019999999995</v>
      </c>
      <c r="I77" s="36">
        <f t="shared" ref="I77:I162" si="18">$G77-$H77</f>
        <v>0.21545</v>
      </c>
      <c r="J77" s="46">
        <f t="shared" si="16"/>
        <v>86.95</v>
      </c>
      <c r="K77" s="46">
        <f t="shared" ref="K77:K161" si="19">$H77/$G77*100</f>
        <v>99.75</v>
      </c>
    </row>
    <row r="78" spans="1:11" s="49" customFormat="1" ht="47.25" outlineLevel="5">
      <c r="A78" s="40" t="s">
        <v>138</v>
      </c>
      <c r="B78" s="32">
        <v>992</v>
      </c>
      <c r="C78" s="39" t="s">
        <v>99</v>
      </c>
      <c r="D78" s="32" t="s">
        <v>320</v>
      </c>
      <c r="E78" s="33" t="s">
        <v>46</v>
      </c>
      <c r="F78" s="36">
        <f>F79</f>
        <v>3500</v>
      </c>
      <c r="G78" s="36">
        <f>G79</f>
        <v>3500</v>
      </c>
      <c r="H78" s="36">
        <f>H79</f>
        <v>3393.49134</v>
      </c>
      <c r="I78" s="36">
        <f t="shared" si="18"/>
        <v>106.50866000000001</v>
      </c>
      <c r="J78" s="46">
        <f t="shared" si="16"/>
        <v>96.96</v>
      </c>
      <c r="K78" s="46">
        <f t="shared" si="19"/>
        <v>96.96</v>
      </c>
    </row>
    <row r="79" spans="1:11" s="49" customFormat="1" ht="47.25" outlineLevel="5">
      <c r="A79" s="40" t="s">
        <v>165</v>
      </c>
      <c r="B79" s="32">
        <v>992</v>
      </c>
      <c r="C79" s="39" t="s">
        <v>99</v>
      </c>
      <c r="D79" s="32" t="s">
        <v>320</v>
      </c>
      <c r="E79" s="33" t="s">
        <v>166</v>
      </c>
      <c r="F79" s="36">
        <v>3500</v>
      </c>
      <c r="G79" s="36">
        <v>3500</v>
      </c>
      <c r="H79" s="36">
        <v>3393.49134</v>
      </c>
      <c r="I79" s="36">
        <f t="shared" si="18"/>
        <v>106.50866000000001</v>
      </c>
      <c r="J79" s="46">
        <f t="shared" si="16"/>
        <v>96.96</v>
      </c>
      <c r="K79" s="46">
        <f t="shared" si="19"/>
        <v>96.96</v>
      </c>
    </row>
    <row r="80" spans="1:11" s="52" customFormat="1" ht="126">
      <c r="A80" s="72" t="s">
        <v>488</v>
      </c>
      <c r="B80" s="32">
        <v>992</v>
      </c>
      <c r="C80" s="39" t="s">
        <v>99</v>
      </c>
      <c r="D80" s="32" t="s">
        <v>254</v>
      </c>
      <c r="E80" s="39" t="s">
        <v>46</v>
      </c>
      <c r="F80" s="36">
        <f>F81+F82</f>
        <v>1117.9649999999999</v>
      </c>
      <c r="G80" s="36">
        <f>G81+G82</f>
        <v>1117.9649999999999</v>
      </c>
      <c r="H80" s="36">
        <f>H81+H82</f>
        <v>1117.9649999999999</v>
      </c>
      <c r="I80" s="36">
        <f t="shared" si="18"/>
        <v>0</v>
      </c>
      <c r="J80" s="46">
        <f t="shared" si="16"/>
        <v>100</v>
      </c>
      <c r="K80" s="46">
        <f t="shared" si="19"/>
        <v>100</v>
      </c>
    </row>
    <row r="81" spans="1:11" s="52" customFormat="1" ht="31.5">
      <c r="A81" s="32" t="s">
        <v>167</v>
      </c>
      <c r="B81" s="32">
        <v>992</v>
      </c>
      <c r="C81" s="39" t="s">
        <v>99</v>
      </c>
      <c r="D81" s="32" t="s">
        <v>254</v>
      </c>
      <c r="E81" s="39" t="s">
        <v>168</v>
      </c>
      <c r="F81" s="35">
        <v>1033.5050000000001</v>
      </c>
      <c r="G81" s="35">
        <v>999.55799999999999</v>
      </c>
      <c r="H81" s="35">
        <v>999.55799999999999</v>
      </c>
      <c r="I81" s="35">
        <f t="shared" si="18"/>
        <v>0</v>
      </c>
      <c r="J81" s="45">
        <f t="shared" si="16"/>
        <v>96.72</v>
      </c>
      <c r="K81" s="45">
        <f t="shared" si="19"/>
        <v>100</v>
      </c>
    </row>
    <row r="82" spans="1:11" s="52" customFormat="1" ht="47.25">
      <c r="A82" s="40" t="s">
        <v>165</v>
      </c>
      <c r="B82" s="32">
        <v>992</v>
      </c>
      <c r="C82" s="39" t="s">
        <v>99</v>
      </c>
      <c r="D82" s="32" t="s">
        <v>254</v>
      </c>
      <c r="E82" s="33" t="s">
        <v>166</v>
      </c>
      <c r="F82" s="36">
        <v>84.46</v>
      </c>
      <c r="G82" s="36">
        <v>118.407</v>
      </c>
      <c r="H82" s="36">
        <v>118.407</v>
      </c>
      <c r="I82" s="36">
        <f t="shared" si="18"/>
        <v>0</v>
      </c>
      <c r="J82" s="46">
        <f t="shared" si="16"/>
        <v>140.19</v>
      </c>
      <c r="K82" s="46">
        <f t="shared" si="19"/>
        <v>100</v>
      </c>
    </row>
    <row r="83" spans="1:11" s="52" customFormat="1" ht="78.75">
      <c r="A83" s="38" t="s">
        <v>350</v>
      </c>
      <c r="B83" s="32">
        <v>992</v>
      </c>
      <c r="C83" s="39" t="s">
        <v>99</v>
      </c>
      <c r="D83" s="39" t="s">
        <v>351</v>
      </c>
      <c r="E83" s="39" t="s">
        <v>46</v>
      </c>
      <c r="F83" s="36">
        <f>F84</f>
        <v>265.185</v>
      </c>
      <c r="G83" s="36">
        <f>G84</f>
        <v>272.18299999999999</v>
      </c>
      <c r="H83" s="36">
        <f>H84</f>
        <v>207.42099999999999</v>
      </c>
      <c r="I83" s="36">
        <f t="shared" si="18"/>
        <v>64.762</v>
      </c>
      <c r="J83" s="46">
        <f t="shared" si="16"/>
        <v>78.22</v>
      </c>
      <c r="K83" s="46">
        <f t="shared" si="19"/>
        <v>76.209999999999994</v>
      </c>
    </row>
    <row r="84" spans="1:11" s="52" customFormat="1" ht="31.5">
      <c r="A84" s="32" t="s">
        <v>167</v>
      </c>
      <c r="B84" s="32">
        <v>992</v>
      </c>
      <c r="C84" s="39" t="s">
        <v>99</v>
      </c>
      <c r="D84" s="39" t="s">
        <v>351</v>
      </c>
      <c r="E84" s="39" t="s">
        <v>168</v>
      </c>
      <c r="F84" s="36">
        <v>265.185</v>
      </c>
      <c r="G84" s="36">
        <v>272.18299999999999</v>
      </c>
      <c r="H84" s="36">
        <v>207.42099999999999</v>
      </c>
      <c r="I84" s="36">
        <f t="shared" si="18"/>
        <v>64.762</v>
      </c>
      <c r="J84" s="46">
        <f t="shared" si="16"/>
        <v>78.22</v>
      </c>
      <c r="K84" s="46">
        <f t="shared" si="19"/>
        <v>76.209999999999994</v>
      </c>
    </row>
    <row r="85" spans="1:11" s="52" customFormat="1" ht="31.5">
      <c r="A85" s="48" t="s">
        <v>264</v>
      </c>
      <c r="B85" s="32">
        <v>992</v>
      </c>
      <c r="C85" s="44" t="s">
        <v>266</v>
      </c>
      <c r="D85" s="44" t="s">
        <v>267</v>
      </c>
      <c r="E85" s="44" t="s">
        <v>46</v>
      </c>
      <c r="F85" s="64">
        <f>F86+F94</f>
        <v>3500</v>
      </c>
      <c r="G85" s="64">
        <f>G86+G94</f>
        <v>2664.2950000000001</v>
      </c>
      <c r="H85" s="64">
        <f>H86+H94</f>
        <v>2434.3539999999998</v>
      </c>
      <c r="I85" s="64">
        <f t="shared" si="18"/>
        <v>229.941</v>
      </c>
      <c r="J85" s="65">
        <f t="shared" si="16"/>
        <v>69.55</v>
      </c>
      <c r="K85" s="65">
        <f t="shared" si="19"/>
        <v>91.37</v>
      </c>
    </row>
    <row r="86" spans="1:11" s="52" customFormat="1" ht="47.25">
      <c r="A86" s="38" t="s">
        <v>265</v>
      </c>
      <c r="B86" s="32">
        <v>992</v>
      </c>
      <c r="C86" s="39" t="s">
        <v>268</v>
      </c>
      <c r="D86" s="39" t="s">
        <v>267</v>
      </c>
      <c r="E86" s="39" t="s">
        <v>46</v>
      </c>
      <c r="F86" s="73">
        <f>F87+F91</f>
        <v>500</v>
      </c>
      <c r="G86" s="73">
        <f t="shared" ref="G86:I86" si="20">G87+G91</f>
        <v>1285.0999999999999</v>
      </c>
      <c r="H86" s="73">
        <f t="shared" si="20"/>
        <v>1285.0999999999999</v>
      </c>
      <c r="I86" s="73">
        <f t="shared" si="20"/>
        <v>0</v>
      </c>
      <c r="J86" s="74">
        <f>$H86/$F86*100</f>
        <v>257.02</v>
      </c>
      <c r="K86" s="74">
        <f t="shared" si="19"/>
        <v>100</v>
      </c>
    </row>
    <row r="87" spans="1:11" s="52" customFormat="1" ht="78.75">
      <c r="A87" s="56" t="s">
        <v>210</v>
      </c>
      <c r="B87" s="32">
        <v>992</v>
      </c>
      <c r="C87" s="39" t="s">
        <v>268</v>
      </c>
      <c r="D87" s="32" t="s">
        <v>211</v>
      </c>
      <c r="E87" s="39" t="s">
        <v>46</v>
      </c>
      <c r="F87" s="35">
        <f t="shared" ref="F87:H87" si="21">F88</f>
        <v>500</v>
      </c>
      <c r="G87" s="35">
        <f t="shared" si="21"/>
        <v>0</v>
      </c>
      <c r="H87" s="35">
        <f t="shared" si="21"/>
        <v>0</v>
      </c>
      <c r="I87" s="35">
        <f t="shared" si="18"/>
        <v>0</v>
      </c>
      <c r="J87" s="45">
        <f t="shared" si="16"/>
        <v>0</v>
      </c>
      <c r="K87" s="45" t="s">
        <v>491</v>
      </c>
    </row>
    <row r="88" spans="1:11" s="52" customFormat="1" ht="63">
      <c r="A88" s="56" t="s">
        <v>212</v>
      </c>
      <c r="B88" s="32">
        <v>992</v>
      </c>
      <c r="C88" s="39" t="s">
        <v>268</v>
      </c>
      <c r="D88" s="32" t="s">
        <v>213</v>
      </c>
      <c r="E88" s="39" t="s">
        <v>46</v>
      </c>
      <c r="F88" s="35">
        <f t="shared" ref="F88:H88" si="22">F89</f>
        <v>500</v>
      </c>
      <c r="G88" s="35">
        <f t="shared" si="22"/>
        <v>0</v>
      </c>
      <c r="H88" s="35">
        <f t="shared" si="22"/>
        <v>0</v>
      </c>
      <c r="I88" s="35">
        <f t="shared" si="18"/>
        <v>0</v>
      </c>
      <c r="J88" s="45">
        <f t="shared" si="16"/>
        <v>0</v>
      </c>
      <c r="K88" s="45" t="s">
        <v>491</v>
      </c>
    </row>
    <row r="89" spans="1:11" s="52" customFormat="1" ht="47.25">
      <c r="A89" s="32" t="s">
        <v>214</v>
      </c>
      <c r="B89" s="32">
        <v>992</v>
      </c>
      <c r="C89" s="39" t="s">
        <v>268</v>
      </c>
      <c r="D89" s="32" t="s">
        <v>215</v>
      </c>
      <c r="E89" s="39" t="s">
        <v>46</v>
      </c>
      <c r="F89" s="35">
        <f t="shared" ref="F89:H89" si="23">F90</f>
        <v>500</v>
      </c>
      <c r="G89" s="35">
        <f t="shared" si="23"/>
        <v>0</v>
      </c>
      <c r="H89" s="35">
        <f t="shared" si="23"/>
        <v>0</v>
      </c>
      <c r="I89" s="35">
        <f t="shared" si="18"/>
        <v>0</v>
      </c>
      <c r="J89" s="45">
        <f t="shared" si="16"/>
        <v>0</v>
      </c>
      <c r="K89" s="45" t="s">
        <v>491</v>
      </c>
    </row>
    <row r="90" spans="1:11" s="52" customFormat="1" ht="47.25">
      <c r="A90" s="40" t="s">
        <v>165</v>
      </c>
      <c r="B90" s="32">
        <v>992</v>
      </c>
      <c r="C90" s="39" t="s">
        <v>268</v>
      </c>
      <c r="D90" s="32" t="s">
        <v>215</v>
      </c>
      <c r="E90" s="39" t="s">
        <v>166</v>
      </c>
      <c r="F90" s="75">
        <v>500</v>
      </c>
      <c r="G90" s="75">
        <v>0</v>
      </c>
      <c r="H90" s="75">
        <v>0</v>
      </c>
      <c r="I90" s="75">
        <f t="shared" si="18"/>
        <v>0</v>
      </c>
      <c r="J90" s="76">
        <f t="shared" si="16"/>
        <v>0</v>
      </c>
      <c r="K90" s="76" t="s">
        <v>491</v>
      </c>
    </row>
    <row r="91" spans="1:11" s="52" customFormat="1" ht="47.25">
      <c r="A91" s="32" t="s">
        <v>214</v>
      </c>
      <c r="B91" s="32">
        <v>992</v>
      </c>
      <c r="C91" s="39" t="s">
        <v>268</v>
      </c>
      <c r="D91" s="32" t="s">
        <v>318</v>
      </c>
      <c r="E91" s="39" t="s">
        <v>46</v>
      </c>
      <c r="F91" s="75">
        <f>F92+F93</f>
        <v>0</v>
      </c>
      <c r="G91" s="75">
        <f t="shared" ref="G91:I91" si="24">G92+G93</f>
        <v>1285.0999999999999</v>
      </c>
      <c r="H91" s="75">
        <f t="shared" si="24"/>
        <v>1285.0999999999999</v>
      </c>
      <c r="I91" s="75">
        <f t="shared" si="24"/>
        <v>0</v>
      </c>
      <c r="J91" s="76" t="s">
        <v>491</v>
      </c>
      <c r="K91" s="76">
        <f>$H91/$G91*100</f>
        <v>100</v>
      </c>
    </row>
    <row r="92" spans="1:11" s="52" customFormat="1" ht="47.25">
      <c r="A92" s="40" t="s">
        <v>165</v>
      </c>
      <c r="B92" s="32">
        <v>992</v>
      </c>
      <c r="C92" s="39" t="s">
        <v>268</v>
      </c>
      <c r="D92" s="32" t="s">
        <v>318</v>
      </c>
      <c r="E92" s="39" t="s">
        <v>166</v>
      </c>
      <c r="F92" s="75">
        <v>0</v>
      </c>
      <c r="G92" s="75">
        <v>5.0999999999999996</v>
      </c>
      <c r="H92" s="75">
        <v>5.0999999999999996</v>
      </c>
      <c r="I92" s="75">
        <f>$G92-$H92</f>
        <v>0</v>
      </c>
      <c r="J92" s="76" t="s">
        <v>491</v>
      </c>
      <c r="K92" s="76">
        <f>$H92/$G92*100</f>
        <v>100</v>
      </c>
    </row>
    <row r="93" spans="1:11" s="52" customFormat="1" ht="15.75">
      <c r="A93" s="40" t="s">
        <v>500</v>
      </c>
      <c r="B93" s="32">
        <v>992</v>
      </c>
      <c r="C93" s="39" t="s">
        <v>268</v>
      </c>
      <c r="D93" s="32" t="s">
        <v>318</v>
      </c>
      <c r="E93" s="39" t="s">
        <v>489</v>
      </c>
      <c r="F93" s="75">
        <v>0</v>
      </c>
      <c r="G93" s="75">
        <v>1280</v>
      </c>
      <c r="H93" s="75">
        <v>1280</v>
      </c>
      <c r="I93" s="75">
        <f>$G93-$H93</f>
        <v>0</v>
      </c>
      <c r="J93" s="76" t="s">
        <v>491</v>
      </c>
      <c r="K93" s="76">
        <f>$H93/$G93*100</f>
        <v>100</v>
      </c>
    </row>
    <row r="94" spans="1:11" s="52" customFormat="1" ht="15.75">
      <c r="A94" s="40" t="s">
        <v>377</v>
      </c>
      <c r="B94" s="32">
        <v>992</v>
      </c>
      <c r="C94" s="39" t="s">
        <v>378</v>
      </c>
      <c r="D94" s="39" t="s">
        <v>267</v>
      </c>
      <c r="E94" s="39" t="s">
        <v>46</v>
      </c>
      <c r="F94" s="75">
        <f>F95</f>
        <v>3000</v>
      </c>
      <c r="G94" s="75">
        <f t="shared" ref="G94:H96" si="25">G95</f>
        <v>1379.1949999999999</v>
      </c>
      <c r="H94" s="75">
        <f t="shared" si="25"/>
        <v>1149.2539999999999</v>
      </c>
      <c r="I94" s="75">
        <f t="shared" si="18"/>
        <v>229.941</v>
      </c>
      <c r="J94" s="76">
        <f t="shared" si="16"/>
        <v>38.31</v>
      </c>
      <c r="K94" s="76">
        <f t="shared" si="19"/>
        <v>83.33</v>
      </c>
    </row>
    <row r="95" spans="1:11" s="52" customFormat="1" ht="78.75">
      <c r="A95" s="56" t="s">
        <v>210</v>
      </c>
      <c r="B95" s="32">
        <v>992</v>
      </c>
      <c r="C95" s="39" t="s">
        <v>378</v>
      </c>
      <c r="D95" s="32" t="s">
        <v>211</v>
      </c>
      <c r="E95" s="39" t="s">
        <v>46</v>
      </c>
      <c r="F95" s="75">
        <f>F96</f>
        <v>3000</v>
      </c>
      <c r="G95" s="75">
        <f t="shared" si="25"/>
        <v>1379.1949999999999</v>
      </c>
      <c r="H95" s="75">
        <f t="shared" si="25"/>
        <v>1149.2539999999999</v>
      </c>
      <c r="I95" s="75">
        <f t="shared" si="18"/>
        <v>229.941</v>
      </c>
      <c r="J95" s="76">
        <f t="shared" si="16"/>
        <v>38.31</v>
      </c>
      <c r="K95" s="76">
        <f t="shared" si="19"/>
        <v>83.33</v>
      </c>
    </row>
    <row r="96" spans="1:11" s="52" customFormat="1" ht="63">
      <c r="A96" s="56" t="s">
        <v>212</v>
      </c>
      <c r="B96" s="32">
        <v>992</v>
      </c>
      <c r="C96" s="39" t="s">
        <v>378</v>
      </c>
      <c r="D96" s="32" t="s">
        <v>213</v>
      </c>
      <c r="E96" s="39" t="s">
        <v>46</v>
      </c>
      <c r="F96" s="75">
        <f>F97</f>
        <v>3000</v>
      </c>
      <c r="G96" s="75">
        <f t="shared" si="25"/>
        <v>1379.1949999999999</v>
      </c>
      <c r="H96" s="75">
        <f t="shared" si="25"/>
        <v>1149.2539999999999</v>
      </c>
      <c r="I96" s="75">
        <f t="shared" si="18"/>
        <v>229.941</v>
      </c>
      <c r="J96" s="76">
        <f t="shared" si="16"/>
        <v>38.31</v>
      </c>
      <c r="K96" s="76">
        <f t="shared" si="19"/>
        <v>83.33</v>
      </c>
    </row>
    <row r="97" spans="1:11" s="52" customFormat="1" ht="47.25">
      <c r="A97" s="32" t="s">
        <v>214</v>
      </c>
      <c r="B97" s="32">
        <v>992</v>
      </c>
      <c r="C97" s="39" t="s">
        <v>378</v>
      </c>
      <c r="D97" s="32" t="s">
        <v>215</v>
      </c>
      <c r="E97" s="39" t="s">
        <v>46</v>
      </c>
      <c r="F97" s="75">
        <f>F98+F99</f>
        <v>3000</v>
      </c>
      <c r="G97" s="75">
        <f>G98+G99</f>
        <v>1379.1949999999999</v>
      </c>
      <c r="H97" s="75">
        <f>H98+H99</f>
        <v>1149.2539999999999</v>
      </c>
      <c r="I97" s="75">
        <f t="shared" si="18"/>
        <v>229.941</v>
      </c>
      <c r="J97" s="76">
        <f t="shared" si="16"/>
        <v>38.31</v>
      </c>
      <c r="K97" s="76">
        <f t="shared" si="19"/>
        <v>83.33</v>
      </c>
    </row>
    <row r="98" spans="1:11" s="52" customFormat="1" ht="47.25">
      <c r="A98" s="40" t="s">
        <v>165</v>
      </c>
      <c r="B98" s="32">
        <v>992</v>
      </c>
      <c r="C98" s="39" t="s">
        <v>378</v>
      </c>
      <c r="D98" s="32" t="s">
        <v>215</v>
      </c>
      <c r="E98" s="39" t="s">
        <v>166</v>
      </c>
      <c r="F98" s="75">
        <v>3000</v>
      </c>
      <c r="G98" s="75">
        <v>1251.9949999999999</v>
      </c>
      <c r="H98" s="75">
        <v>1022.054</v>
      </c>
      <c r="I98" s="75">
        <f t="shared" si="18"/>
        <v>229.941</v>
      </c>
      <c r="J98" s="76">
        <f t="shared" si="16"/>
        <v>34.07</v>
      </c>
      <c r="K98" s="76">
        <f t="shared" si="19"/>
        <v>81.63</v>
      </c>
    </row>
    <row r="99" spans="1:11" s="52" customFormat="1" ht="63">
      <c r="A99" s="40" t="s">
        <v>359</v>
      </c>
      <c r="B99" s="32">
        <v>992</v>
      </c>
      <c r="C99" s="39" t="s">
        <v>378</v>
      </c>
      <c r="D99" s="32" t="s">
        <v>215</v>
      </c>
      <c r="E99" s="39" t="s">
        <v>151</v>
      </c>
      <c r="F99" s="75">
        <v>0</v>
      </c>
      <c r="G99" s="75">
        <v>127.2</v>
      </c>
      <c r="H99" s="75">
        <v>127.2</v>
      </c>
      <c r="I99" s="75">
        <f t="shared" si="18"/>
        <v>0</v>
      </c>
      <c r="J99" s="76" t="s">
        <v>491</v>
      </c>
      <c r="K99" s="76">
        <f t="shared" si="19"/>
        <v>100</v>
      </c>
    </row>
    <row r="100" spans="1:11" s="52" customFormat="1" ht="15.75">
      <c r="A100" s="48" t="s">
        <v>85</v>
      </c>
      <c r="B100" s="48">
        <v>992</v>
      </c>
      <c r="C100" s="44" t="s">
        <v>86</v>
      </c>
      <c r="D100" s="48" t="s">
        <v>204</v>
      </c>
      <c r="E100" s="44" t="s">
        <v>46</v>
      </c>
      <c r="F100" s="37">
        <f>F101+F106+F114+F122+F144</f>
        <v>135924.25495999999</v>
      </c>
      <c r="G100" s="37">
        <f t="shared" ref="G100:I100" si="26">G101+G106+G114+G122+G144</f>
        <v>206714.49820999999</v>
      </c>
      <c r="H100" s="37">
        <f t="shared" si="26"/>
        <v>199411.68100000001</v>
      </c>
      <c r="I100" s="37">
        <f t="shared" si="26"/>
        <v>7302.8172100000002</v>
      </c>
      <c r="J100" s="47">
        <f t="shared" si="16"/>
        <v>146.71</v>
      </c>
      <c r="K100" s="47">
        <f t="shared" si="19"/>
        <v>96.47</v>
      </c>
    </row>
    <row r="101" spans="1:11" s="52" customFormat="1" ht="15.75">
      <c r="A101" s="32" t="s">
        <v>243</v>
      </c>
      <c r="B101" s="32">
        <v>992</v>
      </c>
      <c r="C101" s="39" t="s">
        <v>244</v>
      </c>
      <c r="D101" s="32" t="s">
        <v>204</v>
      </c>
      <c r="E101" s="39" t="s">
        <v>46</v>
      </c>
      <c r="F101" s="35">
        <f>F102+F104</f>
        <v>1265.3178800000001</v>
      </c>
      <c r="G101" s="35">
        <f>G102+G104</f>
        <v>2451.96668</v>
      </c>
      <c r="H101" s="35">
        <f>H102+H104</f>
        <v>2273.7155899999998</v>
      </c>
      <c r="I101" s="35">
        <f t="shared" si="18"/>
        <v>178.25109</v>
      </c>
      <c r="J101" s="45">
        <f t="shared" si="16"/>
        <v>179.7</v>
      </c>
      <c r="K101" s="45">
        <f t="shared" si="19"/>
        <v>92.73</v>
      </c>
    </row>
    <row r="102" spans="1:11" s="49" customFormat="1" ht="31.5" outlineLevel="5">
      <c r="A102" s="32" t="s">
        <v>134</v>
      </c>
      <c r="B102" s="32">
        <v>992</v>
      </c>
      <c r="C102" s="39" t="s">
        <v>244</v>
      </c>
      <c r="D102" s="32" t="s">
        <v>318</v>
      </c>
      <c r="E102" s="39" t="s">
        <v>46</v>
      </c>
      <c r="F102" s="36">
        <f>F103</f>
        <v>0</v>
      </c>
      <c r="G102" s="36">
        <f>G103</f>
        <v>349.04399999999998</v>
      </c>
      <c r="H102" s="36">
        <f>H103</f>
        <v>349.04399999999998</v>
      </c>
      <c r="I102" s="36">
        <f t="shared" si="18"/>
        <v>0</v>
      </c>
      <c r="J102" s="46" t="s">
        <v>491</v>
      </c>
      <c r="K102" s="46">
        <f t="shared" si="19"/>
        <v>100</v>
      </c>
    </row>
    <row r="103" spans="1:11" s="49" customFormat="1" ht="47.25" outlineLevel="5">
      <c r="A103" s="32" t="s">
        <v>165</v>
      </c>
      <c r="B103" s="32">
        <v>992</v>
      </c>
      <c r="C103" s="39" t="s">
        <v>244</v>
      </c>
      <c r="D103" s="32" t="s">
        <v>318</v>
      </c>
      <c r="E103" s="39" t="s">
        <v>166</v>
      </c>
      <c r="F103" s="36">
        <v>0</v>
      </c>
      <c r="G103" s="36">
        <v>349.04399999999998</v>
      </c>
      <c r="H103" s="36">
        <v>349.04399999999998</v>
      </c>
      <c r="I103" s="36">
        <f t="shared" si="18"/>
        <v>0</v>
      </c>
      <c r="J103" s="46" t="s">
        <v>491</v>
      </c>
      <c r="K103" s="46">
        <f t="shared" si="19"/>
        <v>100</v>
      </c>
    </row>
    <row r="104" spans="1:11" s="52" customFormat="1" ht="94.5">
      <c r="A104" s="77" t="s">
        <v>490</v>
      </c>
      <c r="B104" s="32">
        <v>992</v>
      </c>
      <c r="C104" s="39" t="s">
        <v>244</v>
      </c>
      <c r="D104" s="32" t="s">
        <v>229</v>
      </c>
      <c r="E104" s="39" t="s">
        <v>46</v>
      </c>
      <c r="F104" s="35">
        <f>F105</f>
        <v>1265.3178800000001</v>
      </c>
      <c r="G104" s="35">
        <f t="shared" ref="G104:H104" si="27">G105</f>
        <v>2102.9226800000001</v>
      </c>
      <c r="H104" s="35">
        <f t="shared" si="27"/>
        <v>1924.6715899999999</v>
      </c>
      <c r="I104" s="35">
        <f t="shared" si="18"/>
        <v>178.25109</v>
      </c>
      <c r="J104" s="45">
        <f t="shared" si="16"/>
        <v>152.11000000000001</v>
      </c>
      <c r="K104" s="45">
        <f t="shared" si="19"/>
        <v>91.52</v>
      </c>
    </row>
    <row r="105" spans="1:11" s="52" customFormat="1" ht="47.25">
      <c r="A105" s="40" t="s">
        <v>165</v>
      </c>
      <c r="B105" s="32">
        <v>992</v>
      </c>
      <c r="C105" s="39" t="s">
        <v>244</v>
      </c>
      <c r="D105" s="32" t="s">
        <v>229</v>
      </c>
      <c r="E105" s="39" t="s">
        <v>166</v>
      </c>
      <c r="F105" s="36">
        <v>1265.3178800000001</v>
      </c>
      <c r="G105" s="36">
        <v>2102.9226800000001</v>
      </c>
      <c r="H105" s="36">
        <v>1924.6715899999999</v>
      </c>
      <c r="I105" s="36">
        <f t="shared" si="18"/>
        <v>178.25109</v>
      </c>
      <c r="J105" s="46">
        <f t="shared" si="16"/>
        <v>152.11000000000001</v>
      </c>
      <c r="K105" s="46">
        <f t="shared" si="19"/>
        <v>91.52</v>
      </c>
    </row>
    <row r="106" spans="1:11" s="52" customFormat="1" ht="15.75">
      <c r="A106" s="50" t="s">
        <v>501</v>
      </c>
      <c r="B106" s="38">
        <v>992</v>
      </c>
      <c r="C106" s="43" t="s">
        <v>502</v>
      </c>
      <c r="D106" s="38" t="s">
        <v>204</v>
      </c>
      <c r="E106" s="43" t="s">
        <v>46</v>
      </c>
      <c r="F106" s="94">
        <f>F107+F111</f>
        <v>0</v>
      </c>
      <c r="G106" s="95">
        <f>G107+G111</f>
        <v>23459.245900000002</v>
      </c>
      <c r="H106" s="95">
        <f t="shared" ref="H106" si="28">H107+H111</f>
        <v>19819.507000000001</v>
      </c>
      <c r="I106" s="36">
        <f t="shared" si="18"/>
        <v>3639.7388999999998</v>
      </c>
      <c r="J106" s="46" t="s">
        <v>491</v>
      </c>
      <c r="K106" s="46">
        <f t="shared" si="19"/>
        <v>84.48</v>
      </c>
    </row>
    <row r="107" spans="1:11" s="52" customFormat="1" ht="78.75">
      <c r="A107" s="56" t="s">
        <v>210</v>
      </c>
      <c r="B107" s="38">
        <v>992</v>
      </c>
      <c r="C107" s="43" t="s">
        <v>502</v>
      </c>
      <c r="D107" s="38" t="s">
        <v>211</v>
      </c>
      <c r="E107" s="43" t="s">
        <v>46</v>
      </c>
      <c r="F107" s="95">
        <f>F108</f>
        <v>0</v>
      </c>
      <c r="G107" s="95">
        <f t="shared" ref="G107:H107" si="29">G108</f>
        <v>1620.8050000000001</v>
      </c>
      <c r="H107" s="95">
        <f t="shared" si="29"/>
        <v>1620.8050000000001</v>
      </c>
      <c r="I107" s="36">
        <f t="shared" si="18"/>
        <v>0</v>
      </c>
      <c r="J107" s="46" t="s">
        <v>491</v>
      </c>
      <c r="K107" s="46">
        <f t="shared" si="19"/>
        <v>100</v>
      </c>
    </row>
    <row r="108" spans="1:11" s="52" customFormat="1" ht="63">
      <c r="A108" s="56" t="s">
        <v>212</v>
      </c>
      <c r="B108" s="38">
        <v>992</v>
      </c>
      <c r="C108" s="43" t="s">
        <v>502</v>
      </c>
      <c r="D108" s="38" t="s">
        <v>213</v>
      </c>
      <c r="E108" s="43" t="s">
        <v>46</v>
      </c>
      <c r="F108" s="95">
        <f>F109</f>
        <v>0</v>
      </c>
      <c r="G108" s="95">
        <f t="shared" ref="G108:H108" si="30">G109</f>
        <v>1620.8050000000001</v>
      </c>
      <c r="H108" s="95">
        <f t="shared" si="30"/>
        <v>1620.8050000000001</v>
      </c>
      <c r="I108" s="36">
        <f t="shared" si="18"/>
        <v>0</v>
      </c>
      <c r="J108" s="46" t="s">
        <v>491</v>
      </c>
      <c r="K108" s="46">
        <f t="shared" si="19"/>
        <v>100</v>
      </c>
    </row>
    <row r="109" spans="1:11" s="52" customFormat="1" ht="47.25">
      <c r="A109" s="38" t="s">
        <v>214</v>
      </c>
      <c r="B109" s="38">
        <v>992</v>
      </c>
      <c r="C109" s="43" t="s">
        <v>502</v>
      </c>
      <c r="D109" s="59" t="s">
        <v>215</v>
      </c>
      <c r="E109" s="43" t="s">
        <v>46</v>
      </c>
      <c r="F109" s="95">
        <f>F110</f>
        <v>0</v>
      </c>
      <c r="G109" s="95">
        <f t="shared" ref="G109:H109" si="31">G110</f>
        <v>1620.8050000000001</v>
      </c>
      <c r="H109" s="95">
        <f t="shared" si="31"/>
        <v>1620.8050000000001</v>
      </c>
      <c r="I109" s="36">
        <f t="shared" si="18"/>
        <v>0</v>
      </c>
      <c r="J109" s="46" t="s">
        <v>491</v>
      </c>
      <c r="K109" s="46">
        <f t="shared" si="19"/>
        <v>100</v>
      </c>
    </row>
    <row r="110" spans="1:11" s="52" customFormat="1" ht="47.25">
      <c r="A110" s="85" t="s">
        <v>165</v>
      </c>
      <c r="B110" s="38">
        <v>992</v>
      </c>
      <c r="C110" s="43" t="s">
        <v>502</v>
      </c>
      <c r="D110" s="59" t="s">
        <v>215</v>
      </c>
      <c r="E110" s="43" t="s">
        <v>166</v>
      </c>
      <c r="F110" s="95">
        <v>0</v>
      </c>
      <c r="G110" s="95">
        <v>1620.8050000000001</v>
      </c>
      <c r="H110" s="95">
        <v>1620.8050000000001</v>
      </c>
      <c r="I110" s="36">
        <f t="shared" si="18"/>
        <v>0</v>
      </c>
      <c r="J110" s="46" t="s">
        <v>491</v>
      </c>
      <c r="K110" s="46">
        <f t="shared" si="19"/>
        <v>100</v>
      </c>
    </row>
    <row r="111" spans="1:11" s="49" customFormat="1" ht="47.25" outlineLevel="5">
      <c r="A111" s="43" t="s">
        <v>205</v>
      </c>
      <c r="B111" s="32">
        <v>998</v>
      </c>
      <c r="C111" s="39" t="s">
        <v>502</v>
      </c>
      <c r="D111" s="32" t="s">
        <v>206</v>
      </c>
      <c r="E111" s="39" t="s">
        <v>46</v>
      </c>
      <c r="F111" s="35">
        <f>F112</f>
        <v>0</v>
      </c>
      <c r="G111" s="35">
        <f t="shared" ref="G111:H111" si="32">G112</f>
        <v>21838.440900000001</v>
      </c>
      <c r="H111" s="35">
        <f t="shared" si="32"/>
        <v>18198.702000000001</v>
      </c>
      <c r="I111" s="35">
        <f t="shared" si="18"/>
        <v>3639.7388999999998</v>
      </c>
      <c r="J111" s="45" t="s">
        <v>491</v>
      </c>
      <c r="K111" s="45">
        <f t="shared" si="19"/>
        <v>83.33</v>
      </c>
    </row>
    <row r="112" spans="1:11" s="49" customFormat="1" ht="31.5" outlineLevel="5">
      <c r="A112" s="32" t="s">
        <v>134</v>
      </c>
      <c r="B112" s="32">
        <v>992</v>
      </c>
      <c r="C112" s="39" t="s">
        <v>502</v>
      </c>
      <c r="D112" s="32" t="s">
        <v>507</v>
      </c>
      <c r="E112" s="39" t="s">
        <v>46</v>
      </c>
      <c r="F112" s="36">
        <f>F113</f>
        <v>0</v>
      </c>
      <c r="G112" s="36">
        <f>G113</f>
        <v>21838.440900000001</v>
      </c>
      <c r="H112" s="36">
        <f>H113</f>
        <v>18198.702000000001</v>
      </c>
      <c r="I112" s="36">
        <f t="shared" si="18"/>
        <v>3639.7388999999998</v>
      </c>
      <c r="J112" s="46" t="s">
        <v>491</v>
      </c>
      <c r="K112" s="46">
        <f t="shared" si="19"/>
        <v>83.33</v>
      </c>
    </row>
    <row r="113" spans="1:11" s="49" customFormat="1" ht="47.25" outlineLevel="5">
      <c r="A113" s="32" t="s">
        <v>165</v>
      </c>
      <c r="B113" s="32">
        <v>992</v>
      </c>
      <c r="C113" s="39" t="s">
        <v>502</v>
      </c>
      <c r="D113" s="32" t="s">
        <v>507</v>
      </c>
      <c r="E113" s="39" t="s">
        <v>166</v>
      </c>
      <c r="F113" s="36">
        <v>0</v>
      </c>
      <c r="G113" s="36">
        <v>21838.440900000001</v>
      </c>
      <c r="H113" s="36">
        <v>18198.702000000001</v>
      </c>
      <c r="I113" s="36">
        <f t="shared" si="18"/>
        <v>3639.7388999999998</v>
      </c>
      <c r="J113" s="46" t="s">
        <v>491</v>
      </c>
      <c r="K113" s="46">
        <f t="shared" si="19"/>
        <v>83.33</v>
      </c>
    </row>
    <row r="114" spans="1:11" s="52" customFormat="1" ht="15.75">
      <c r="A114" s="32" t="s">
        <v>96</v>
      </c>
      <c r="B114" s="38">
        <v>992</v>
      </c>
      <c r="C114" s="43" t="s">
        <v>97</v>
      </c>
      <c r="D114" s="38" t="s">
        <v>204</v>
      </c>
      <c r="E114" s="43" t="s">
        <v>46</v>
      </c>
      <c r="F114" s="36">
        <f>F115+F120</f>
        <v>2503.38708</v>
      </c>
      <c r="G114" s="36">
        <f>G115+G120</f>
        <v>4123.1890000000003</v>
      </c>
      <c r="H114" s="36">
        <f>H115+H120</f>
        <v>4119.8019199999999</v>
      </c>
      <c r="I114" s="36">
        <f t="shared" si="18"/>
        <v>3.3870800000000001</v>
      </c>
      <c r="J114" s="46">
        <f t="shared" si="16"/>
        <v>164.57</v>
      </c>
      <c r="K114" s="46">
        <f t="shared" si="19"/>
        <v>99.92</v>
      </c>
    </row>
    <row r="115" spans="1:11" s="52" customFormat="1" ht="47.25">
      <c r="A115" s="43" t="s">
        <v>518</v>
      </c>
      <c r="B115" s="38">
        <v>992</v>
      </c>
      <c r="C115" s="43" t="s">
        <v>97</v>
      </c>
      <c r="D115" s="38" t="s">
        <v>230</v>
      </c>
      <c r="E115" s="43" t="s">
        <v>46</v>
      </c>
      <c r="F115" s="36">
        <f>F116</f>
        <v>2500</v>
      </c>
      <c r="G115" s="36">
        <f t="shared" ref="G115:H116" si="33">G116</f>
        <v>4119.8019199999999</v>
      </c>
      <c r="H115" s="36">
        <f t="shared" si="33"/>
        <v>4119.8019199999999</v>
      </c>
      <c r="I115" s="36">
        <f t="shared" si="18"/>
        <v>0</v>
      </c>
      <c r="J115" s="46">
        <f t="shared" si="16"/>
        <v>164.79</v>
      </c>
      <c r="K115" s="46">
        <f t="shared" si="19"/>
        <v>100</v>
      </c>
    </row>
    <row r="116" spans="1:11" s="52" customFormat="1" ht="47.25">
      <c r="A116" s="43" t="s">
        <v>520</v>
      </c>
      <c r="B116" s="32">
        <v>992</v>
      </c>
      <c r="C116" s="39" t="s">
        <v>97</v>
      </c>
      <c r="D116" s="32" t="s">
        <v>231</v>
      </c>
      <c r="E116" s="39" t="s">
        <v>46</v>
      </c>
      <c r="F116" s="35">
        <f>F117</f>
        <v>2500</v>
      </c>
      <c r="G116" s="35">
        <f t="shared" si="33"/>
        <v>4119.8019199999999</v>
      </c>
      <c r="H116" s="35">
        <f t="shared" si="33"/>
        <v>4119.8019199999999</v>
      </c>
      <c r="I116" s="35">
        <f t="shared" si="18"/>
        <v>0</v>
      </c>
      <c r="J116" s="45">
        <f t="shared" si="16"/>
        <v>164.79</v>
      </c>
      <c r="K116" s="45">
        <f t="shared" si="19"/>
        <v>100</v>
      </c>
    </row>
    <row r="117" spans="1:11" s="52" customFormat="1" ht="94.5">
      <c r="A117" s="39" t="s">
        <v>142</v>
      </c>
      <c r="B117" s="32">
        <v>992</v>
      </c>
      <c r="C117" s="39" t="s">
        <v>97</v>
      </c>
      <c r="D117" s="32" t="s">
        <v>232</v>
      </c>
      <c r="E117" s="39" t="s">
        <v>46</v>
      </c>
      <c r="F117" s="36">
        <f>F118+F119</f>
        <v>2500</v>
      </c>
      <c r="G117" s="36">
        <f>G118+G119</f>
        <v>4119.8019199999999</v>
      </c>
      <c r="H117" s="36">
        <f>H118+H119</f>
        <v>4119.8019199999999</v>
      </c>
      <c r="I117" s="36">
        <f t="shared" si="18"/>
        <v>0</v>
      </c>
      <c r="J117" s="46">
        <f t="shared" si="16"/>
        <v>164.79</v>
      </c>
      <c r="K117" s="46">
        <f t="shared" si="19"/>
        <v>100</v>
      </c>
    </row>
    <row r="118" spans="1:11" s="52" customFormat="1" ht="47.25">
      <c r="A118" s="40" t="s">
        <v>165</v>
      </c>
      <c r="B118" s="32">
        <v>992</v>
      </c>
      <c r="C118" s="39" t="s">
        <v>97</v>
      </c>
      <c r="D118" s="32" t="s">
        <v>232</v>
      </c>
      <c r="E118" s="39" t="s">
        <v>166</v>
      </c>
      <c r="F118" s="36">
        <v>0</v>
      </c>
      <c r="G118" s="36">
        <v>316.32799999999997</v>
      </c>
      <c r="H118" s="36">
        <v>316.32799999999997</v>
      </c>
      <c r="I118" s="36">
        <f t="shared" si="18"/>
        <v>0</v>
      </c>
      <c r="J118" s="46" t="s">
        <v>491</v>
      </c>
      <c r="K118" s="46">
        <f t="shared" si="19"/>
        <v>100</v>
      </c>
    </row>
    <row r="119" spans="1:11" s="52" customFormat="1" ht="47.25">
      <c r="A119" s="32" t="s">
        <v>143</v>
      </c>
      <c r="B119" s="32">
        <v>992</v>
      </c>
      <c r="C119" s="39" t="s">
        <v>97</v>
      </c>
      <c r="D119" s="32" t="s">
        <v>232</v>
      </c>
      <c r="E119" s="39" t="s">
        <v>118</v>
      </c>
      <c r="F119" s="36">
        <v>2500</v>
      </c>
      <c r="G119" s="36">
        <v>3803.4739199999999</v>
      </c>
      <c r="H119" s="36">
        <v>3803.4739199999999</v>
      </c>
      <c r="I119" s="36">
        <f t="shared" si="18"/>
        <v>0</v>
      </c>
      <c r="J119" s="46">
        <f t="shared" si="16"/>
        <v>152.13999999999999</v>
      </c>
      <c r="K119" s="46">
        <f t="shared" si="19"/>
        <v>100</v>
      </c>
    </row>
    <row r="120" spans="1:11" s="52" customFormat="1" ht="157.5">
      <c r="A120" s="41" t="s">
        <v>290</v>
      </c>
      <c r="B120" s="32">
        <v>992</v>
      </c>
      <c r="C120" s="39" t="s">
        <v>97</v>
      </c>
      <c r="D120" s="59" t="s">
        <v>291</v>
      </c>
      <c r="E120" s="39" t="s">
        <v>46</v>
      </c>
      <c r="F120" s="36">
        <v>3.3870800000000001</v>
      </c>
      <c r="G120" s="36">
        <v>3.3870800000000001</v>
      </c>
      <c r="H120" s="36">
        <f>H121</f>
        <v>0</v>
      </c>
      <c r="I120" s="36">
        <f t="shared" si="18"/>
        <v>3.3870800000000001</v>
      </c>
      <c r="J120" s="46">
        <f t="shared" si="16"/>
        <v>0</v>
      </c>
      <c r="K120" s="46">
        <f t="shared" si="19"/>
        <v>0</v>
      </c>
    </row>
    <row r="121" spans="1:11" s="52" customFormat="1" ht="47.25">
      <c r="A121" s="40" t="s">
        <v>165</v>
      </c>
      <c r="B121" s="32">
        <v>992</v>
      </c>
      <c r="C121" s="39" t="s">
        <v>97</v>
      </c>
      <c r="D121" s="59" t="s">
        <v>291</v>
      </c>
      <c r="E121" s="39" t="s">
        <v>166</v>
      </c>
      <c r="F121" s="36">
        <v>3.3870800000000001</v>
      </c>
      <c r="G121" s="36">
        <v>3.3870800000000001</v>
      </c>
      <c r="H121" s="36">
        <v>0</v>
      </c>
      <c r="I121" s="36">
        <f t="shared" si="18"/>
        <v>3.3870800000000001</v>
      </c>
      <c r="J121" s="46">
        <f t="shared" si="16"/>
        <v>0</v>
      </c>
      <c r="K121" s="46">
        <f t="shared" si="19"/>
        <v>0</v>
      </c>
    </row>
    <row r="122" spans="1:11" s="52" customFormat="1" ht="15.75">
      <c r="A122" s="32" t="s">
        <v>129</v>
      </c>
      <c r="B122" s="32">
        <v>992</v>
      </c>
      <c r="C122" s="39" t="s">
        <v>130</v>
      </c>
      <c r="D122" s="39" t="s">
        <v>204</v>
      </c>
      <c r="E122" s="39" t="s">
        <v>46</v>
      </c>
      <c r="F122" s="35">
        <f t="shared" ref="F122:H123" si="34">F123</f>
        <v>132055.54999999999</v>
      </c>
      <c r="G122" s="35">
        <f>G123+G139</f>
        <v>176176.29663</v>
      </c>
      <c r="H122" s="35">
        <f>H123+H139</f>
        <v>172694.85649000001</v>
      </c>
      <c r="I122" s="35">
        <f t="shared" si="18"/>
        <v>3481.4401400000002</v>
      </c>
      <c r="J122" s="45">
        <f t="shared" si="16"/>
        <v>130.77000000000001</v>
      </c>
      <c r="K122" s="45">
        <f t="shared" si="19"/>
        <v>98.02</v>
      </c>
    </row>
    <row r="123" spans="1:11" s="52" customFormat="1" ht="47.25">
      <c r="A123" s="43" t="s">
        <v>518</v>
      </c>
      <c r="B123" s="32">
        <v>992</v>
      </c>
      <c r="C123" s="39" t="s">
        <v>130</v>
      </c>
      <c r="D123" s="39" t="s">
        <v>230</v>
      </c>
      <c r="E123" s="39" t="s">
        <v>46</v>
      </c>
      <c r="F123" s="35">
        <f t="shared" si="34"/>
        <v>132055.54999999999</v>
      </c>
      <c r="G123" s="35">
        <f t="shared" si="34"/>
        <v>143557.40586</v>
      </c>
      <c r="H123" s="35">
        <f t="shared" si="34"/>
        <v>141325.51261999999</v>
      </c>
      <c r="I123" s="35">
        <f t="shared" si="18"/>
        <v>2231.8932399999999</v>
      </c>
      <c r="J123" s="45">
        <f t="shared" si="16"/>
        <v>107.02</v>
      </c>
      <c r="K123" s="45">
        <f t="shared" si="19"/>
        <v>98.45</v>
      </c>
    </row>
    <row r="124" spans="1:11" s="52" customFormat="1" ht="47.25">
      <c r="A124" s="39" t="s">
        <v>519</v>
      </c>
      <c r="B124" s="32">
        <v>992</v>
      </c>
      <c r="C124" s="39" t="s">
        <v>130</v>
      </c>
      <c r="D124" s="39" t="s">
        <v>233</v>
      </c>
      <c r="E124" s="39" t="s">
        <v>46</v>
      </c>
      <c r="F124" s="35">
        <f>F125+F130</f>
        <v>132055.54999999999</v>
      </c>
      <c r="G124" s="35">
        <f>G125+G130</f>
        <v>143557.40586</v>
      </c>
      <c r="H124" s="35">
        <f>H125+H130</f>
        <v>141325.51261999999</v>
      </c>
      <c r="I124" s="35">
        <f t="shared" si="18"/>
        <v>2231.8932399999999</v>
      </c>
      <c r="J124" s="45">
        <f t="shared" si="16"/>
        <v>107.02</v>
      </c>
      <c r="K124" s="45">
        <f t="shared" si="19"/>
        <v>98.45</v>
      </c>
    </row>
    <row r="125" spans="1:11" s="52" customFormat="1" ht="31.5">
      <c r="A125" s="42" t="s">
        <v>391</v>
      </c>
      <c r="B125" s="32">
        <v>992</v>
      </c>
      <c r="C125" s="39" t="s">
        <v>130</v>
      </c>
      <c r="D125" s="54" t="s">
        <v>299</v>
      </c>
      <c r="E125" s="39" t="s">
        <v>46</v>
      </c>
      <c r="F125" s="35">
        <f>F126+F128</f>
        <v>120000</v>
      </c>
      <c r="G125" s="35">
        <f>G126+G128</f>
        <v>129900</v>
      </c>
      <c r="H125" s="35">
        <f>H126+H128</f>
        <v>129900</v>
      </c>
      <c r="I125" s="35">
        <f t="shared" si="18"/>
        <v>0</v>
      </c>
      <c r="J125" s="45">
        <f t="shared" si="16"/>
        <v>108.25</v>
      </c>
      <c r="K125" s="45">
        <f t="shared" si="19"/>
        <v>100</v>
      </c>
    </row>
    <row r="126" spans="1:11" s="52" customFormat="1" ht="94.5">
      <c r="A126" s="78" t="s">
        <v>392</v>
      </c>
      <c r="B126" s="32">
        <v>992</v>
      </c>
      <c r="C126" s="39" t="s">
        <v>130</v>
      </c>
      <c r="D126" s="54" t="s">
        <v>300</v>
      </c>
      <c r="E126" s="39" t="s">
        <v>46</v>
      </c>
      <c r="F126" s="36">
        <v>108000</v>
      </c>
      <c r="G126" s="36">
        <f>G127</f>
        <v>116910</v>
      </c>
      <c r="H126" s="36">
        <f>H127</f>
        <v>116910</v>
      </c>
      <c r="I126" s="36">
        <f t="shared" si="18"/>
        <v>0</v>
      </c>
      <c r="J126" s="46">
        <f t="shared" si="16"/>
        <v>108.25</v>
      </c>
      <c r="K126" s="46">
        <f t="shared" si="19"/>
        <v>100</v>
      </c>
    </row>
    <row r="127" spans="1:11" s="52" customFormat="1" ht="47.25">
      <c r="A127" s="40" t="s">
        <v>165</v>
      </c>
      <c r="B127" s="32">
        <v>992</v>
      </c>
      <c r="C127" s="39" t="s">
        <v>130</v>
      </c>
      <c r="D127" s="54" t="s">
        <v>300</v>
      </c>
      <c r="E127" s="39" t="s">
        <v>166</v>
      </c>
      <c r="F127" s="36">
        <v>108000</v>
      </c>
      <c r="G127" s="36">
        <v>116910</v>
      </c>
      <c r="H127" s="36">
        <v>116910</v>
      </c>
      <c r="I127" s="36">
        <f t="shared" si="18"/>
        <v>0</v>
      </c>
      <c r="J127" s="46">
        <f t="shared" si="16"/>
        <v>108.25</v>
      </c>
      <c r="K127" s="46">
        <f t="shared" si="19"/>
        <v>100</v>
      </c>
    </row>
    <row r="128" spans="1:11" s="52" customFormat="1" ht="110.25">
      <c r="A128" s="78" t="s">
        <v>393</v>
      </c>
      <c r="B128" s="32">
        <v>992</v>
      </c>
      <c r="C128" s="39" t="s">
        <v>130</v>
      </c>
      <c r="D128" s="54" t="s">
        <v>300</v>
      </c>
      <c r="E128" s="39" t="s">
        <v>46</v>
      </c>
      <c r="F128" s="36">
        <v>12000</v>
      </c>
      <c r="G128" s="36">
        <f>G129</f>
        <v>12990</v>
      </c>
      <c r="H128" s="36">
        <f>H129</f>
        <v>12990</v>
      </c>
      <c r="I128" s="36">
        <f t="shared" si="18"/>
        <v>0</v>
      </c>
      <c r="J128" s="46">
        <f t="shared" si="16"/>
        <v>108.25</v>
      </c>
      <c r="K128" s="46">
        <f t="shared" si="19"/>
        <v>100</v>
      </c>
    </row>
    <row r="129" spans="1:11" s="52" customFormat="1" ht="47.25">
      <c r="A129" s="40" t="s">
        <v>165</v>
      </c>
      <c r="B129" s="32">
        <v>992</v>
      </c>
      <c r="C129" s="39" t="s">
        <v>130</v>
      </c>
      <c r="D129" s="54" t="s">
        <v>300</v>
      </c>
      <c r="E129" s="39" t="s">
        <v>166</v>
      </c>
      <c r="F129" s="36">
        <v>12000</v>
      </c>
      <c r="G129" s="36">
        <v>12990</v>
      </c>
      <c r="H129" s="36">
        <v>12990</v>
      </c>
      <c r="I129" s="36">
        <f t="shared" si="18"/>
        <v>0</v>
      </c>
      <c r="J129" s="46">
        <f t="shared" si="16"/>
        <v>108.25</v>
      </c>
      <c r="K129" s="46">
        <f t="shared" si="19"/>
        <v>100</v>
      </c>
    </row>
    <row r="130" spans="1:11" s="52" customFormat="1" ht="31.5">
      <c r="A130" s="43" t="s">
        <v>269</v>
      </c>
      <c r="B130" s="32">
        <v>992</v>
      </c>
      <c r="C130" s="39" t="s">
        <v>130</v>
      </c>
      <c r="D130" s="59" t="s">
        <v>270</v>
      </c>
      <c r="E130" s="39" t="s">
        <v>46</v>
      </c>
      <c r="F130" s="35">
        <f>F131+F133+F135+F137</f>
        <v>12055.55</v>
      </c>
      <c r="G130" s="35">
        <f>G131+G133+G135+G137</f>
        <v>13657.405860000001</v>
      </c>
      <c r="H130" s="35">
        <f>H131+H133+H135+H137</f>
        <v>11425.51262</v>
      </c>
      <c r="I130" s="35">
        <f t="shared" si="18"/>
        <v>2231.8932399999999</v>
      </c>
      <c r="J130" s="45">
        <f t="shared" si="16"/>
        <v>94.77</v>
      </c>
      <c r="K130" s="45">
        <f t="shared" si="19"/>
        <v>83.66</v>
      </c>
    </row>
    <row r="131" spans="1:11" s="52" customFormat="1" ht="47.25">
      <c r="A131" s="32" t="s">
        <v>144</v>
      </c>
      <c r="B131" s="32">
        <v>992</v>
      </c>
      <c r="C131" s="39" t="s">
        <v>130</v>
      </c>
      <c r="D131" s="39" t="s">
        <v>234</v>
      </c>
      <c r="E131" s="39" t="s">
        <v>46</v>
      </c>
      <c r="F131" s="36">
        <f>F132</f>
        <v>3350</v>
      </c>
      <c r="G131" s="36">
        <f>G132</f>
        <v>3800.8084100000001</v>
      </c>
      <c r="H131" s="36">
        <f>H132</f>
        <v>3797.1156999999998</v>
      </c>
      <c r="I131" s="36">
        <f t="shared" si="18"/>
        <v>3.6927099999999999</v>
      </c>
      <c r="J131" s="46">
        <f t="shared" si="16"/>
        <v>113.35</v>
      </c>
      <c r="K131" s="46">
        <f t="shared" si="19"/>
        <v>99.9</v>
      </c>
    </row>
    <row r="132" spans="1:11" s="52" customFormat="1" ht="47.25">
      <c r="A132" s="40" t="s">
        <v>165</v>
      </c>
      <c r="B132" s="32">
        <v>992</v>
      </c>
      <c r="C132" s="39" t="s">
        <v>130</v>
      </c>
      <c r="D132" s="39" t="s">
        <v>234</v>
      </c>
      <c r="E132" s="39" t="s">
        <v>166</v>
      </c>
      <c r="F132" s="36">
        <v>3350</v>
      </c>
      <c r="G132" s="36">
        <v>3800.8084100000001</v>
      </c>
      <c r="H132" s="36">
        <v>3797.1156999999998</v>
      </c>
      <c r="I132" s="36">
        <f t="shared" si="18"/>
        <v>3.6927099999999999</v>
      </c>
      <c r="J132" s="46">
        <f t="shared" si="16"/>
        <v>113.35</v>
      </c>
      <c r="K132" s="46">
        <f t="shared" si="19"/>
        <v>99.9</v>
      </c>
    </row>
    <row r="133" spans="1:11" s="52" customFormat="1" ht="47.25">
      <c r="A133" s="41" t="s">
        <v>145</v>
      </c>
      <c r="B133" s="32">
        <v>992</v>
      </c>
      <c r="C133" s="39" t="s">
        <v>130</v>
      </c>
      <c r="D133" s="59" t="s">
        <v>235</v>
      </c>
      <c r="E133" s="39" t="s">
        <v>46</v>
      </c>
      <c r="F133" s="36">
        <v>7726.8397199999999</v>
      </c>
      <c r="G133" s="36">
        <f>G134</f>
        <v>9856.5974499999993</v>
      </c>
      <c r="H133" s="36">
        <f>H134</f>
        <v>7628.3969200000001</v>
      </c>
      <c r="I133" s="36">
        <f t="shared" si="18"/>
        <v>2228.2005300000001</v>
      </c>
      <c r="J133" s="46">
        <f t="shared" si="16"/>
        <v>98.73</v>
      </c>
      <c r="K133" s="46">
        <f t="shared" si="19"/>
        <v>77.39</v>
      </c>
    </row>
    <row r="134" spans="1:11" s="52" customFormat="1" ht="47.25">
      <c r="A134" s="40" t="s">
        <v>165</v>
      </c>
      <c r="B134" s="32">
        <v>992</v>
      </c>
      <c r="C134" s="39" t="s">
        <v>130</v>
      </c>
      <c r="D134" s="59" t="s">
        <v>235</v>
      </c>
      <c r="E134" s="39" t="s">
        <v>166</v>
      </c>
      <c r="F134" s="36">
        <v>7726.8397199999999</v>
      </c>
      <c r="G134" s="36">
        <v>9856.5974499999993</v>
      </c>
      <c r="H134" s="36">
        <v>7628.3969200000001</v>
      </c>
      <c r="I134" s="36">
        <f t="shared" si="18"/>
        <v>2228.2005300000001</v>
      </c>
      <c r="J134" s="46">
        <f t="shared" si="16"/>
        <v>98.73</v>
      </c>
      <c r="K134" s="46">
        <f t="shared" si="19"/>
        <v>77.39</v>
      </c>
    </row>
    <row r="135" spans="1:11" s="52" customFormat="1" ht="110.25">
      <c r="A135" s="38" t="s">
        <v>397</v>
      </c>
      <c r="B135" s="32">
        <v>992</v>
      </c>
      <c r="C135" s="39" t="s">
        <v>130</v>
      </c>
      <c r="D135" s="54" t="s">
        <v>400</v>
      </c>
      <c r="E135" s="33" t="s">
        <v>46</v>
      </c>
      <c r="F135" s="35">
        <f>F136</f>
        <v>735.05</v>
      </c>
      <c r="G135" s="35">
        <f>G136</f>
        <v>0</v>
      </c>
      <c r="H135" s="35">
        <f>H136</f>
        <v>0</v>
      </c>
      <c r="I135" s="35">
        <f t="shared" si="18"/>
        <v>0</v>
      </c>
      <c r="J135" s="45">
        <f t="shared" si="16"/>
        <v>0</v>
      </c>
      <c r="K135" s="45" t="s">
        <v>491</v>
      </c>
    </row>
    <row r="136" spans="1:11" s="52" customFormat="1" ht="47.25">
      <c r="A136" s="79" t="s">
        <v>398</v>
      </c>
      <c r="B136" s="32">
        <v>992</v>
      </c>
      <c r="C136" s="39" t="s">
        <v>130</v>
      </c>
      <c r="D136" s="54" t="s">
        <v>400</v>
      </c>
      <c r="E136" s="33" t="s">
        <v>173</v>
      </c>
      <c r="F136" s="35">
        <v>735.05</v>
      </c>
      <c r="G136" s="35">
        <v>0</v>
      </c>
      <c r="H136" s="35">
        <v>0</v>
      </c>
      <c r="I136" s="35">
        <f t="shared" si="18"/>
        <v>0</v>
      </c>
      <c r="J136" s="45">
        <f t="shared" si="16"/>
        <v>0</v>
      </c>
      <c r="K136" s="45" t="s">
        <v>491</v>
      </c>
    </row>
    <row r="137" spans="1:11" s="52" customFormat="1" ht="110.25">
      <c r="A137" s="41" t="s">
        <v>399</v>
      </c>
      <c r="B137" s="32">
        <v>992</v>
      </c>
      <c r="C137" s="39" t="s">
        <v>130</v>
      </c>
      <c r="D137" s="39" t="s">
        <v>272</v>
      </c>
      <c r="E137" s="33" t="s">
        <v>46</v>
      </c>
      <c r="F137" s="35">
        <f>F138</f>
        <v>243.66028</v>
      </c>
      <c r="G137" s="35">
        <f>G138</f>
        <v>0</v>
      </c>
      <c r="H137" s="35">
        <f>H138</f>
        <v>0</v>
      </c>
      <c r="I137" s="35">
        <f t="shared" si="18"/>
        <v>0</v>
      </c>
      <c r="J137" s="45">
        <f t="shared" si="16"/>
        <v>0</v>
      </c>
      <c r="K137" s="45" t="s">
        <v>491</v>
      </c>
    </row>
    <row r="138" spans="1:11" s="52" customFormat="1" ht="47.25">
      <c r="A138" s="40" t="s">
        <v>165</v>
      </c>
      <c r="B138" s="32">
        <v>992</v>
      </c>
      <c r="C138" s="39" t="s">
        <v>130</v>
      </c>
      <c r="D138" s="39" t="s">
        <v>272</v>
      </c>
      <c r="E138" s="33" t="s">
        <v>166</v>
      </c>
      <c r="F138" s="35">
        <v>243.66028</v>
      </c>
      <c r="G138" s="35">
        <v>0</v>
      </c>
      <c r="H138" s="35">
        <v>0</v>
      </c>
      <c r="I138" s="35">
        <f t="shared" si="18"/>
        <v>0</v>
      </c>
      <c r="J138" s="45">
        <f t="shared" si="16"/>
        <v>0</v>
      </c>
      <c r="K138" s="45" t="s">
        <v>491</v>
      </c>
    </row>
    <row r="139" spans="1:11" s="52" customFormat="1" ht="47.25">
      <c r="A139" s="43" t="s">
        <v>205</v>
      </c>
      <c r="B139" s="32">
        <v>992</v>
      </c>
      <c r="C139" s="96" t="s">
        <v>130</v>
      </c>
      <c r="D139" s="97" t="s">
        <v>206</v>
      </c>
      <c r="E139" s="96" t="s">
        <v>46</v>
      </c>
      <c r="F139" s="98">
        <f>F142</f>
        <v>0</v>
      </c>
      <c r="G139" s="98">
        <f>G140+G142</f>
        <v>32618.890770000002</v>
      </c>
      <c r="H139" s="98">
        <f>H140+H142</f>
        <v>31369.343870000001</v>
      </c>
      <c r="I139" s="35">
        <f>$G139-$H139</f>
        <v>1249.5469000000001</v>
      </c>
      <c r="J139" s="45" t="s">
        <v>491</v>
      </c>
      <c r="K139" s="45">
        <f>$H139/$G139*100</f>
        <v>96.17</v>
      </c>
    </row>
    <row r="140" spans="1:11" s="49" customFormat="1" ht="31.5" outlineLevel="5">
      <c r="A140" s="32" t="s">
        <v>134</v>
      </c>
      <c r="B140" s="32">
        <v>992</v>
      </c>
      <c r="C140" s="39" t="s">
        <v>130</v>
      </c>
      <c r="D140" s="32" t="s">
        <v>318</v>
      </c>
      <c r="E140" s="39" t="s">
        <v>46</v>
      </c>
      <c r="F140" s="36">
        <f>F141+F139</f>
        <v>0</v>
      </c>
      <c r="G140" s="36">
        <f>G141</f>
        <v>2409.8719999999998</v>
      </c>
      <c r="H140" s="36">
        <f>H141</f>
        <v>2409.8719999999998</v>
      </c>
      <c r="I140" s="36">
        <f t="shared" si="18"/>
        <v>0</v>
      </c>
      <c r="J140" s="46" t="s">
        <v>491</v>
      </c>
      <c r="K140" s="46">
        <f t="shared" si="19"/>
        <v>100</v>
      </c>
    </row>
    <row r="141" spans="1:11" s="49" customFormat="1" ht="47.25" outlineLevel="5">
      <c r="A141" s="32" t="s">
        <v>165</v>
      </c>
      <c r="B141" s="32">
        <v>992</v>
      </c>
      <c r="C141" s="39" t="s">
        <v>130</v>
      </c>
      <c r="D141" s="32" t="s">
        <v>318</v>
      </c>
      <c r="E141" s="39" t="s">
        <v>166</v>
      </c>
      <c r="F141" s="36">
        <v>0</v>
      </c>
      <c r="G141" s="36">
        <v>2409.8719999999998</v>
      </c>
      <c r="H141" s="36">
        <v>2409.8719999999998</v>
      </c>
      <c r="I141" s="36">
        <f t="shared" si="18"/>
        <v>0</v>
      </c>
      <c r="J141" s="46" t="s">
        <v>491</v>
      </c>
      <c r="K141" s="46">
        <f t="shared" si="19"/>
        <v>100</v>
      </c>
    </row>
    <row r="142" spans="1:11" s="52" customFormat="1" ht="47.25">
      <c r="A142" s="32" t="s">
        <v>506</v>
      </c>
      <c r="B142" s="97">
        <v>992</v>
      </c>
      <c r="C142" s="96" t="s">
        <v>130</v>
      </c>
      <c r="D142" s="99" t="s">
        <v>507</v>
      </c>
      <c r="E142" s="33" t="s">
        <v>46</v>
      </c>
      <c r="F142" s="100">
        <f>F143</f>
        <v>0</v>
      </c>
      <c r="G142" s="100">
        <f t="shared" ref="G142:H142" si="35">G143</f>
        <v>30209.018769999999</v>
      </c>
      <c r="H142" s="100">
        <f t="shared" si="35"/>
        <v>28959.471870000001</v>
      </c>
      <c r="I142" s="35">
        <f t="shared" si="18"/>
        <v>1249.5469000000001</v>
      </c>
      <c r="J142" s="45" t="s">
        <v>491</v>
      </c>
      <c r="K142" s="45">
        <f t="shared" si="19"/>
        <v>95.86</v>
      </c>
    </row>
    <row r="143" spans="1:11" s="52" customFormat="1" ht="47.25">
      <c r="A143" s="32" t="s">
        <v>508</v>
      </c>
      <c r="B143" s="97">
        <v>992</v>
      </c>
      <c r="C143" s="96" t="s">
        <v>130</v>
      </c>
      <c r="D143" s="99" t="s">
        <v>507</v>
      </c>
      <c r="E143" s="33" t="s">
        <v>514</v>
      </c>
      <c r="F143" s="100">
        <v>0</v>
      </c>
      <c r="G143" s="100">
        <v>30209.018769999999</v>
      </c>
      <c r="H143" s="100">
        <v>28959.471870000001</v>
      </c>
      <c r="I143" s="35">
        <f t="shared" si="18"/>
        <v>1249.5469000000001</v>
      </c>
      <c r="J143" s="45" t="s">
        <v>491</v>
      </c>
      <c r="K143" s="45">
        <f t="shared" si="19"/>
        <v>95.86</v>
      </c>
    </row>
    <row r="144" spans="1:11" s="52" customFormat="1" ht="31.5">
      <c r="A144" s="56" t="s">
        <v>515</v>
      </c>
      <c r="B144" s="32">
        <v>992</v>
      </c>
      <c r="C144" s="39" t="s">
        <v>69</v>
      </c>
      <c r="D144" s="32" t="s">
        <v>204</v>
      </c>
      <c r="E144" s="33" t="s">
        <v>46</v>
      </c>
      <c r="F144" s="35">
        <f>F145+F150</f>
        <v>100</v>
      </c>
      <c r="G144" s="35">
        <f t="shared" ref="G144:H144" si="36">G145+G150</f>
        <v>503.8</v>
      </c>
      <c r="H144" s="35">
        <f t="shared" si="36"/>
        <v>503.8</v>
      </c>
      <c r="I144" s="35">
        <f t="shared" si="18"/>
        <v>0</v>
      </c>
      <c r="J144" s="45">
        <f t="shared" si="16"/>
        <v>503.8</v>
      </c>
      <c r="K144" s="45">
        <f t="shared" si="19"/>
        <v>100</v>
      </c>
    </row>
    <row r="145" spans="1:11" s="52" customFormat="1" ht="63">
      <c r="A145" s="43" t="s">
        <v>361</v>
      </c>
      <c r="B145" s="32">
        <v>992</v>
      </c>
      <c r="C145" s="39" t="s">
        <v>69</v>
      </c>
      <c r="D145" s="59" t="s">
        <v>236</v>
      </c>
      <c r="E145" s="33" t="s">
        <v>46</v>
      </c>
      <c r="F145" s="35">
        <f>F146</f>
        <v>100</v>
      </c>
      <c r="G145" s="35">
        <f t="shared" ref="G145:H145" si="37">G146</f>
        <v>3.8</v>
      </c>
      <c r="H145" s="35">
        <f t="shared" si="37"/>
        <v>3.8</v>
      </c>
      <c r="I145" s="35">
        <f t="shared" si="18"/>
        <v>0</v>
      </c>
      <c r="J145" s="45">
        <f t="shared" si="16"/>
        <v>3.8</v>
      </c>
      <c r="K145" s="45">
        <f t="shared" si="19"/>
        <v>100</v>
      </c>
    </row>
    <row r="146" spans="1:11" s="52" customFormat="1" ht="47.25">
      <c r="A146" s="39" t="s">
        <v>516</v>
      </c>
      <c r="B146" s="32">
        <v>992</v>
      </c>
      <c r="C146" s="39" t="s">
        <v>69</v>
      </c>
      <c r="D146" s="59" t="s">
        <v>517</v>
      </c>
      <c r="E146" s="33" t="s">
        <v>46</v>
      </c>
      <c r="F146" s="35">
        <f>F147</f>
        <v>100</v>
      </c>
      <c r="G146" s="35">
        <f t="shared" ref="G146:H146" si="38">G147</f>
        <v>3.8</v>
      </c>
      <c r="H146" s="35">
        <f t="shared" si="38"/>
        <v>3.8</v>
      </c>
      <c r="I146" s="35">
        <f t="shared" si="18"/>
        <v>0</v>
      </c>
      <c r="J146" s="45">
        <f t="shared" si="16"/>
        <v>3.8</v>
      </c>
      <c r="K146" s="45">
        <f t="shared" si="19"/>
        <v>100</v>
      </c>
    </row>
    <row r="147" spans="1:11" s="52" customFormat="1" ht="47.25">
      <c r="A147" s="41" t="s">
        <v>401</v>
      </c>
      <c r="B147" s="32">
        <v>992</v>
      </c>
      <c r="C147" s="39" t="s">
        <v>69</v>
      </c>
      <c r="D147" s="59" t="s">
        <v>403</v>
      </c>
      <c r="E147" s="33" t="s">
        <v>46</v>
      </c>
      <c r="F147" s="35">
        <f>F148</f>
        <v>100</v>
      </c>
      <c r="G147" s="35">
        <f t="shared" ref="G147:H148" si="39">G148</f>
        <v>3.8</v>
      </c>
      <c r="H147" s="35">
        <f t="shared" si="39"/>
        <v>3.8</v>
      </c>
      <c r="I147" s="35">
        <f t="shared" si="18"/>
        <v>0</v>
      </c>
      <c r="J147" s="45">
        <f t="shared" si="16"/>
        <v>3.8</v>
      </c>
      <c r="K147" s="45">
        <f t="shared" si="19"/>
        <v>100</v>
      </c>
    </row>
    <row r="148" spans="1:11" s="52" customFormat="1" ht="15.75">
      <c r="A148" s="41" t="s">
        <v>402</v>
      </c>
      <c r="B148" s="32">
        <v>992</v>
      </c>
      <c r="C148" s="39" t="s">
        <v>69</v>
      </c>
      <c r="D148" s="59" t="s">
        <v>404</v>
      </c>
      <c r="E148" s="33" t="s">
        <v>46</v>
      </c>
      <c r="F148" s="35">
        <f>F149</f>
        <v>100</v>
      </c>
      <c r="G148" s="35">
        <f t="shared" si="39"/>
        <v>3.8</v>
      </c>
      <c r="H148" s="35">
        <f t="shared" si="39"/>
        <v>3.8</v>
      </c>
      <c r="I148" s="35">
        <f t="shared" si="18"/>
        <v>0</v>
      </c>
      <c r="J148" s="45">
        <f t="shared" si="16"/>
        <v>3.8</v>
      </c>
      <c r="K148" s="45">
        <f t="shared" si="19"/>
        <v>100</v>
      </c>
    </row>
    <row r="149" spans="1:11" s="52" customFormat="1" ht="47.25">
      <c r="A149" s="40" t="s">
        <v>165</v>
      </c>
      <c r="B149" s="32">
        <v>992</v>
      </c>
      <c r="C149" s="39" t="s">
        <v>69</v>
      </c>
      <c r="D149" s="59" t="s">
        <v>404</v>
      </c>
      <c r="E149" s="33" t="s">
        <v>166</v>
      </c>
      <c r="F149" s="35">
        <v>100</v>
      </c>
      <c r="G149" s="35">
        <v>3.8</v>
      </c>
      <c r="H149" s="35">
        <v>3.8</v>
      </c>
      <c r="I149" s="35">
        <f t="shared" si="18"/>
        <v>0</v>
      </c>
      <c r="J149" s="45">
        <f t="shared" si="16"/>
        <v>3.8</v>
      </c>
      <c r="K149" s="45">
        <f t="shared" si="19"/>
        <v>100</v>
      </c>
    </row>
    <row r="150" spans="1:11" s="52" customFormat="1" ht="47.25">
      <c r="A150" s="43" t="s">
        <v>205</v>
      </c>
      <c r="B150" s="32">
        <v>992</v>
      </c>
      <c r="C150" s="96" t="s">
        <v>69</v>
      </c>
      <c r="D150" s="97" t="s">
        <v>206</v>
      </c>
      <c r="E150" s="96" t="s">
        <v>46</v>
      </c>
      <c r="F150" s="98">
        <f>F151</f>
        <v>0</v>
      </c>
      <c r="G150" s="98">
        <f t="shared" ref="G150:H150" si="40">G151</f>
        <v>500</v>
      </c>
      <c r="H150" s="98">
        <f t="shared" si="40"/>
        <v>500</v>
      </c>
      <c r="I150" s="35">
        <f t="shared" si="18"/>
        <v>0</v>
      </c>
      <c r="J150" s="45" t="s">
        <v>491</v>
      </c>
      <c r="K150" s="45">
        <f t="shared" si="19"/>
        <v>100</v>
      </c>
    </row>
    <row r="151" spans="1:11" s="52" customFormat="1" ht="47.25">
      <c r="A151" s="32" t="s">
        <v>506</v>
      </c>
      <c r="B151" s="97">
        <v>992</v>
      </c>
      <c r="C151" s="96" t="s">
        <v>69</v>
      </c>
      <c r="D151" s="99" t="s">
        <v>507</v>
      </c>
      <c r="E151" s="33" t="s">
        <v>46</v>
      </c>
      <c r="F151" s="100">
        <f>F152</f>
        <v>0</v>
      </c>
      <c r="G151" s="100">
        <f t="shared" ref="G151:H151" si="41">G152</f>
        <v>500</v>
      </c>
      <c r="H151" s="100">
        <f t="shared" si="41"/>
        <v>500</v>
      </c>
      <c r="I151" s="35">
        <f t="shared" si="18"/>
        <v>0</v>
      </c>
      <c r="J151" s="45" t="s">
        <v>491</v>
      </c>
      <c r="K151" s="45">
        <f t="shared" si="19"/>
        <v>100</v>
      </c>
    </row>
    <row r="152" spans="1:11" s="52" customFormat="1" ht="47.25">
      <c r="A152" s="32" t="s">
        <v>508</v>
      </c>
      <c r="B152" s="97">
        <v>992</v>
      </c>
      <c r="C152" s="96" t="s">
        <v>69</v>
      </c>
      <c r="D152" s="99" t="s">
        <v>507</v>
      </c>
      <c r="E152" s="33" t="s">
        <v>118</v>
      </c>
      <c r="F152" s="100">
        <v>0</v>
      </c>
      <c r="G152" s="100">
        <v>500</v>
      </c>
      <c r="H152" s="100">
        <v>500</v>
      </c>
      <c r="I152" s="35">
        <f t="shared" si="18"/>
        <v>0</v>
      </c>
      <c r="J152" s="45" t="s">
        <v>491</v>
      </c>
      <c r="K152" s="45">
        <f t="shared" si="19"/>
        <v>100</v>
      </c>
    </row>
    <row r="153" spans="1:11" s="52" customFormat="1" ht="15.75">
      <c r="A153" s="80" t="s">
        <v>189</v>
      </c>
      <c r="B153" s="48">
        <v>992</v>
      </c>
      <c r="C153" s="81" t="s">
        <v>190</v>
      </c>
      <c r="D153" s="80" t="s">
        <v>204</v>
      </c>
      <c r="E153" s="82" t="s">
        <v>46</v>
      </c>
      <c r="F153" s="37">
        <f>F154+F171+F208+F197</f>
        <v>33009.503770000003</v>
      </c>
      <c r="G153" s="37">
        <f>G154+G171+G208+G197</f>
        <v>28077.24121</v>
      </c>
      <c r="H153" s="37">
        <f>H154+H171+H208+H197</f>
        <v>23976.74006</v>
      </c>
      <c r="I153" s="37">
        <f t="shared" si="18"/>
        <v>4100.5011500000001</v>
      </c>
      <c r="J153" s="47">
        <f t="shared" si="16"/>
        <v>72.64</v>
      </c>
      <c r="K153" s="47">
        <f t="shared" si="19"/>
        <v>85.4</v>
      </c>
    </row>
    <row r="154" spans="1:11" s="52" customFormat="1" ht="15.75">
      <c r="A154" s="43" t="s">
        <v>193</v>
      </c>
      <c r="B154" s="32">
        <v>992</v>
      </c>
      <c r="C154" s="39" t="s">
        <v>194</v>
      </c>
      <c r="D154" s="32" t="s">
        <v>204</v>
      </c>
      <c r="E154" s="39" t="s">
        <v>46</v>
      </c>
      <c r="F154" s="35">
        <f>F155+F166</f>
        <v>6267.5380999999998</v>
      </c>
      <c r="G154" s="35">
        <f>G155+G166</f>
        <v>10014.89538</v>
      </c>
      <c r="H154" s="35">
        <f>H155+H166</f>
        <v>8578.9969500000007</v>
      </c>
      <c r="I154" s="35">
        <f t="shared" si="18"/>
        <v>1435.89843</v>
      </c>
      <c r="J154" s="45">
        <f t="shared" si="16"/>
        <v>136.88</v>
      </c>
      <c r="K154" s="45">
        <f t="shared" si="19"/>
        <v>85.66</v>
      </c>
    </row>
    <row r="155" spans="1:11" s="52" customFormat="1" ht="63">
      <c r="A155" s="38" t="s">
        <v>364</v>
      </c>
      <c r="B155" s="32">
        <v>992</v>
      </c>
      <c r="C155" s="39" t="s">
        <v>194</v>
      </c>
      <c r="D155" s="32" t="s">
        <v>237</v>
      </c>
      <c r="E155" s="39" t="s">
        <v>46</v>
      </c>
      <c r="F155" s="35">
        <f>F156+F160</f>
        <v>4697.5380999999998</v>
      </c>
      <c r="G155" s="35">
        <f>G156+G160</f>
        <v>5764.3085000000001</v>
      </c>
      <c r="H155" s="35">
        <f>H156+H160</f>
        <v>5284.9318000000003</v>
      </c>
      <c r="I155" s="35">
        <f t="shared" si="18"/>
        <v>479.37670000000003</v>
      </c>
      <c r="J155" s="45">
        <f t="shared" si="16"/>
        <v>112.5</v>
      </c>
      <c r="K155" s="45">
        <f t="shared" si="19"/>
        <v>91.68</v>
      </c>
    </row>
    <row r="156" spans="1:11" s="52" customFormat="1" ht="63">
      <c r="A156" s="83" t="s">
        <v>451</v>
      </c>
      <c r="B156" s="32">
        <v>992</v>
      </c>
      <c r="C156" s="39" t="s">
        <v>194</v>
      </c>
      <c r="D156" s="59" t="s">
        <v>252</v>
      </c>
      <c r="E156" s="33" t="s">
        <v>46</v>
      </c>
      <c r="F156" s="36">
        <f>F157</f>
        <v>150</v>
      </c>
      <c r="G156" s="36">
        <f>G157</f>
        <v>1900</v>
      </c>
      <c r="H156" s="36">
        <f>H157</f>
        <v>1420.6233</v>
      </c>
      <c r="I156" s="36">
        <f t="shared" si="18"/>
        <v>479.37670000000003</v>
      </c>
      <c r="J156" s="46">
        <f t="shared" si="16"/>
        <v>947.08</v>
      </c>
      <c r="K156" s="46">
        <f t="shared" si="19"/>
        <v>74.77</v>
      </c>
    </row>
    <row r="157" spans="1:11" s="52" customFormat="1" ht="31.5">
      <c r="A157" s="41" t="s">
        <v>282</v>
      </c>
      <c r="B157" s="32">
        <v>992</v>
      </c>
      <c r="C157" s="39" t="s">
        <v>194</v>
      </c>
      <c r="D157" s="41" t="s">
        <v>283</v>
      </c>
      <c r="E157" s="33" t="s">
        <v>46</v>
      </c>
      <c r="F157" s="36">
        <f>F158+F159</f>
        <v>150</v>
      </c>
      <c r="G157" s="36">
        <f>G158+G159</f>
        <v>1900</v>
      </c>
      <c r="H157" s="36">
        <f>H158+H159</f>
        <v>1420.6233</v>
      </c>
      <c r="I157" s="36">
        <f t="shared" si="18"/>
        <v>479.37670000000003</v>
      </c>
      <c r="J157" s="46">
        <f t="shared" si="16"/>
        <v>947.08</v>
      </c>
      <c r="K157" s="46">
        <f t="shared" si="19"/>
        <v>74.77</v>
      </c>
    </row>
    <row r="158" spans="1:11" s="52" customFormat="1" ht="63">
      <c r="A158" s="32" t="s">
        <v>359</v>
      </c>
      <c r="B158" s="32">
        <v>992</v>
      </c>
      <c r="C158" s="39" t="s">
        <v>194</v>
      </c>
      <c r="D158" s="41" t="s">
        <v>283</v>
      </c>
      <c r="E158" s="33" t="s">
        <v>151</v>
      </c>
      <c r="F158" s="36">
        <v>50</v>
      </c>
      <c r="G158" s="36">
        <v>250</v>
      </c>
      <c r="H158" s="36">
        <v>147.67886999999999</v>
      </c>
      <c r="I158" s="36">
        <f t="shared" si="18"/>
        <v>102.32113</v>
      </c>
      <c r="J158" s="46">
        <f t="shared" ref="J158:J234" si="42">$H158/$F158*100</f>
        <v>295.36</v>
      </c>
      <c r="K158" s="46">
        <f t="shared" si="19"/>
        <v>59.07</v>
      </c>
    </row>
    <row r="159" spans="1:11" s="52" customFormat="1" ht="47.25">
      <c r="A159" s="32" t="s">
        <v>143</v>
      </c>
      <c r="B159" s="32">
        <v>992</v>
      </c>
      <c r="C159" s="39" t="s">
        <v>194</v>
      </c>
      <c r="D159" s="41" t="s">
        <v>283</v>
      </c>
      <c r="E159" s="33" t="s">
        <v>118</v>
      </c>
      <c r="F159" s="35">
        <v>100</v>
      </c>
      <c r="G159" s="35">
        <v>1650</v>
      </c>
      <c r="H159" s="35">
        <v>1272.94443</v>
      </c>
      <c r="I159" s="35">
        <f t="shared" si="18"/>
        <v>377.05556999999999</v>
      </c>
      <c r="J159" s="45">
        <f t="shared" si="42"/>
        <v>1272.94</v>
      </c>
      <c r="K159" s="45">
        <f t="shared" si="19"/>
        <v>77.150000000000006</v>
      </c>
    </row>
    <row r="160" spans="1:11" s="49" customFormat="1" ht="31.5" outlineLevel="5">
      <c r="A160" s="84" t="s">
        <v>333</v>
      </c>
      <c r="B160" s="32">
        <v>992</v>
      </c>
      <c r="C160" s="39" t="s">
        <v>194</v>
      </c>
      <c r="D160" s="32" t="s">
        <v>238</v>
      </c>
      <c r="E160" s="33" t="s">
        <v>46</v>
      </c>
      <c r="F160" s="35">
        <f>F161+F164</f>
        <v>4547.5380999999998</v>
      </c>
      <c r="G160" s="35">
        <f>G161+G164</f>
        <v>3864.3085000000001</v>
      </c>
      <c r="H160" s="35">
        <f>H161+H164</f>
        <v>3864.3085000000001</v>
      </c>
      <c r="I160" s="35">
        <f t="shared" si="18"/>
        <v>0</v>
      </c>
      <c r="J160" s="45">
        <f t="shared" si="42"/>
        <v>84.98</v>
      </c>
      <c r="K160" s="45">
        <f t="shared" si="19"/>
        <v>100</v>
      </c>
    </row>
    <row r="161" spans="1:11" s="49" customFormat="1" ht="63" outlineLevel="5">
      <c r="A161" s="41" t="s">
        <v>342</v>
      </c>
      <c r="B161" s="32">
        <v>992</v>
      </c>
      <c r="C161" s="39" t="s">
        <v>194</v>
      </c>
      <c r="D161" s="59" t="s">
        <v>343</v>
      </c>
      <c r="E161" s="33" t="s">
        <v>46</v>
      </c>
      <c r="F161" s="35">
        <f>F162</f>
        <v>1904.5381</v>
      </c>
      <c r="G161" s="35">
        <f>G162</f>
        <v>659.93672000000004</v>
      </c>
      <c r="H161" s="35">
        <f>H162</f>
        <v>659.93672000000004</v>
      </c>
      <c r="I161" s="35">
        <f t="shared" si="18"/>
        <v>0</v>
      </c>
      <c r="J161" s="45">
        <f t="shared" si="42"/>
        <v>34.65</v>
      </c>
      <c r="K161" s="45">
        <f t="shared" si="19"/>
        <v>100</v>
      </c>
    </row>
    <row r="162" spans="1:11" s="49" customFormat="1" ht="94.5" outlineLevel="5">
      <c r="A162" s="85" t="s">
        <v>195</v>
      </c>
      <c r="B162" s="32">
        <v>992</v>
      </c>
      <c r="C162" s="39" t="s">
        <v>194</v>
      </c>
      <c r="D162" s="32" t="s">
        <v>239</v>
      </c>
      <c r="E162" s="33" t="s">
        <v>46</v>
      </c>
      <c r="F162" s="35">
        <v>1904.5381</v>
      </c>
      <c r="G162" s="35">
        <f>G163</f>
        <v>659.93672000000004</v>
      </c>
      <c r="H162" s="35">
        <f>H163</f>
        <v>659.93672000000004</v>
      </c>
      <c r="I162" s="35">
        <f t="shared" si="18"/>
        <v>0</v>
      </c>
      <c r="J162" s="45">
        <f t="shared" si="42"/>
        <v>34.65</v>
      </c>
      <c r="K162" s="45">
        <f>$H162/$G162*100</f>
        <v>100</v>
      </c>
    </row>
    <row r="163" spans="1:11" s="49" customFormat="1" ht="15.75" outlineLevel="5">
      <c r="A163" s="85" t="s">
        <v>103</v>
      </c>
      <c r="B163" s="32">
        <v>992</v>
      </c>
      <c r="C163" s="39" t="s">
        <v>194</v>
      </c>
      <c r="D163" s="32" t="s">
        <v>239</v>
      </c>
      <c r="E163" s="33" t="s">
        <v>115</v>
      </c>
      <c r="F163" s="35">
        <v>1904.5381</v>
      </c>
      <c r="G163" s="35">
        <v>659.93672000000004</v>
      </c>
      <c r="H163" s="35">
        <v>659.93672000000004</v>
      </c>
      <c r="I163" s="35">
        <f t="shared" ref="I163:I244" si="43">$G163-$H163</f>
        <v>0</v>
      </c>
      <c r="J163" s="45">
        <f t="shared" si="42"/>
        <v>34.65</v>
      </c>
      <c r="K163" s="45">
        <f t="shared" ref="K163:K237" si="44">$H163/$G163*100</f>
        <v>100</v>
      </c>
    </row>
    <row r="164" spans="1:11" s="49" customFormat="1" ht="47.25" outlineLevel="5">
      <c r="A164" s="56" t="s">
        <v>200</v>
      </c>
      <c r="B164" s="32">
        <v>992</v>
      </c>
      <c r="C164" s="39" t="s">
        <v>194</v>
      </c>
      <c r="D164" s="32" t="s">
        <v>275</v>
      </c>
      <c r="E164" s="33" t="s">
        <v>46</v>
      </c>
      <c r="F164" s="36">
        <v>2643</v>
      </c>
      <c r="G164" s="36">
        <f>G165</f>
        <v>3204.3717799999999</v>
      </c>
      <c r="H164" s="36">
        <f>H165</f>
        <v>3204.3717799999999</v>
      </c>
      <c r="I164" s="36">
        <f t="shared" si="43"/>
        <v>0</v>
      </c>
      <c r="J164" s="46">
        <f t="shared" si="42"/>
        <v>121.24</v>
      </c>
      <c r="K164" s="46">
        <f t="shared" si="44"/>
        <v>100</v>
      </c>
    </row>
    <row r="165" spans="1:11" s="49" customFormat="1" ht="47.25" outlineLevel="5">
      <c r="A165" s="40" t="s">
        <v>165</v>
      </c>
      <c r="B165" s="32">
        <v>992</v>
      </c>
      <c r="C165" s="39" t="s">
        <v>194</v>
      </c>
      <c r="D165" s="32" t="s">
        <v>275</v>
      </c>
      <c r="E165" s="33" t="s">
        <v>166</v>
      </c>
      <c r="F165" s="36">
        <v>2643</v>
      </c>
      <c r="G165" s="36">
        <v>3204.3717799999999</v>
      </c>
      <c r="H165" s="36">
        <v>3204.3717799999999</v>
      </c>
      <c r="I165" s="36">
        <f t="shared" si="43"/>
        <v>0</v>
      </c>
      <c r="J165" s="46">
        <f t="shared" si="42"/>
        <v>121.24</v>
      </c>
      <c r="K165" s="46">
        <f t="shared" si="44"/>
        <v>100</v>
      </c>
    </row>
    <row r="166" spans="1:11" s="52" customFormat="1" ht="47.25">
      <c r="A166" s="43" t="s">
        <v>205</v>
      </c>
      <c r="B166" s="32">
        <v>992</v>
      </c>
      <c r="C166" s="96" t="s">
        <v>194</v>
      </c>
      <c r="D166" s="97" t="s">
        <v>206</v>
      </c>
      <c r="E166" s="96" t="s">
        <v>46</v>
      </c>
      <c r="F166" s="98">
        <f>F167+F169</f>
        <v>1570</v>
      </c>
      <c r="G166" s="98">
        <f>G167+G169</f>
        <v>4250.5868799999998</v>
      </c>
      <c r="H166" s="98">
        <f>H167+H169</f>
        <v>3294.0651499999999</v>
      </c>
      <c r="I166" s="35">
        <f>$G166-$H166</f>
        <v>956.52173000000005</v>
      </c>
      <c r="J166" s="45">
        <f>$H166/$F166*100</f>
        <v>209.81</v>
      </c>
      <c r="K166" s="45">
        <f>$H166/$G166*100</f>
        <v>77.5</v>
      </c>
    </row>
    <row r="167" spans="1:11" s="49" customFormat="1" ht="31.5" outlineLevel="5">
      <c r="A167" s="41" t="s">
        <v>255</v>
      </c>
      <c r="B167" s="32">
        <v>992</v>
      </c>
      <c r="C167" s="39" t="s">
        <v>194</v>
      </c>
      <c r="D167" s="32" t="s">
        <v>322</v>
      </c>
      <c r="E167" s="33" t="s">
        <v>46</v>
      </c>
      <c r="F167" s="35">
        <f>F168</f>
        <v>1570</v>
      </c>
      <c r="G167" s="35">
        <f>G168</f>
        <v>4104.6315299999997</v>
      </c>
      <c r="H167" s="35">
        <f>H168</f>
        <v>3169.9481500000002</v>
      </c>
      <c r="I167" s="35">
        <f t="shared" si="43"/>
        <v>934.68338000000006</v>
      </c>
      <c r="J167" s="45">
        <f t="shared" si="42"/>
        <v>201.91</v>
      </c>
      <c r="K167" s="45">
        <f t="shared" si="44"/>
        <v>77.23</v>
      </c>
    </row>
    <row r="168" spans="1:11" s="49" customFormat="1" ht="47.25" outlineLevel="5">
      <c r="A168" s="40" t="s">
        <v>165</v>
      </c>
      <c r="B168" s="32">
        <v>992</v>
      </c>
      <c r="C168" s="39" t="s">
        <v>194</v>
      </c>
      <c r="D168" s="32" t="s">
        <v>322</v>
      </c>
      <c r="E168" s="33" t="s">
        <v>166</v>
      </c>
      <c r="F168" s="35">
        <v>1570</v>
      </c>
      <c r="G168" s="35">
        <v>4104.6315299999997</v>
      </c>
      <c r="H168" s="35">
        <v>3169.9481500000002</v>
      </c>
      <c r="I168" s="35">
        <f t="shared" si="43"/>
        <v>934.68338000000006</v>
      </c>
      <c r="J168" s="45">
        <f t="shared" si="42"/>
        <v>201.91</v>
      </c>
      <c r="K168" s="45">
        <f t="shared" si="44"/>
        <v>77.23</v>
      </c>
    </row>
    <row r="169" spans="1:11" s="49" customFormat="1" ht="31.5" outlineLevel="5">
      <c r="A169" s="32" t="s">
        <v>134</v>
      </c>
      <c r="B169" s="32">
        <v>992</v>
      </c>
      <c r="C169" s="39" t="s">
        <v>194</v>
      </c>
      <c r="D169" s="32" t="s">
        <v>318</v>
      </c>
      <c r="E169" s="39" t="s">
        <v>46</v>
      </c>
      <c r="F169" s="36">
        <f>F170</f>
        <v>0</v>
      </c>
      <c r="G169" s="36">
        <f>G170</f>
        <v>145.95535000000001</v>
      </c>
      <c r="H169" s="36">
        <f>H170</f>
        <v>124.117</v>
      </c>
      <c r="I169" s="36">
        <f t="shared" si="43"/>
        <v>21.838349999999998</v>
      </c>
      <c r="J169" s="46" t="s">
        <v>491</v>
      </c>
      <c r="K169" s="46">
        <f t="shared" si="44"/>
        <v>85.04</v>
      </c>
    </row>
    <row r="170" spans="1:11" s="49" customFormat="1" ht="47.25" outlineLevel="5">
      <c r="A170" s="32" t="s">
        <v>165</v>
      </c>
      <c r="B170" s="32">
        <v>992</v>
      </c>
      <c r="C170" s="39" t="s">
        <v>194</v>
      </c>
      <c r="D170" s="32" t="s">
        <v>318</v>
      </c>
      <c r="E170" s="39" t="s">
        <v>166</v>
      </c>
      <c r="F170" s="36">
        <v>0</v>
      </c>
      <c r="G170" s="36">
        <v>145.95535000000001</v>
      </c>
      <c r="H170" s="36">
        <v>124.117</v>
      </c>
      <c r="I170" s="36">
        <f t="shared" si="43"/>
        <v>21.838349999999998</v>
      </c>
      <c r="J170" s="46" t="s">
        <v>491</v>
      </c>
      <c r="K170" s="46">
        <f t="shared" si="44"/>
        <v>85.04</v>
      </c>
    </row>
    <row r="171" spans="1:11" s="49" customFormat="1" ht="15.75" outlineLevel="5">
      <c r="A171" s="40" t="s">
        <v>197</v>
      </c>
      <c r="B171" s="32">
        <v>992</v>
      </c>
      <c r="C171" s="39" t="s">
        <v>198</v>
      </c>
      <c r="D171" s="32" t="s">
        <v>204</v>
      </c>
      <c r="E171" s="33" t="s">
        <v>46</v>
      </c>
      <c r="F171" s="35">
        <f>F172+F187+F193</f>
        <v>23275.127939999998</v>
      </c>
      <c r="G171" s="35">
        <f>G172+G187+G192</f>
        <v>15220.494129999999</v>
      </c>
      <c r="H171" s="35">
        <f>H172+H187+H192</f>
        <v>12710.47257</v>
      </c>
      <c r="I171" s="35">
        <f t="shared" si="43"/>
        <v>2510.0215600000001</v>
      </c>
      <c r="J171" s="45">
        <f t="shared" si="42"/>
        <v>54.61</v>
      </c>
      <c r="K171" s="45">
        <f t="shared" si="44"/>
        <v>83.51</v>
      </c>
    </row>
    <row r="172" spans="1:11" s="49" customFormat="1" ht="63" outlineLevel="5">
      <c r="A172" s="38" t="s">
        <v>284</v>
      </c>
      <c r="B172" s="32">
        <v>992</v>
      </c>
      <c r="C172" s="39" t="s">
        <v>198</v>
      </c>
      <c r="D172" s="32" t="s">
        <v>237</v>
      </c>
      <c r="E172" s="33" t="s">
        <v>46</v>
      </c>
      <c r="F172" s="35">
        <f>F173+F182</f>
        <v>9311.5279399999999</v>
      </c>
      <c r="G172" s="35">
        <f>G173+G182</f>
        <v>7440.9926100000002</v>
      </c>
      <c r="H172" s="35">
        <f>H173+H182</f>
        <v>6964.7026599999999</v>
      </c>
      <c r="I172" s="35">
        <f t="shared" si="43"/>
        <v>476.28994999999998</v>
      </c>
      <c r="J172" s="45">
        <f t="shared" si="42"/>
        <v>74.8</v>
      </c>
      <c r="K172" s="45">
        <f t="shared" si="44"/>
        <v>93.6</v>
      </c>
    </row>
    <row r="173" spans="1:11" s="49" customFormat="1" ht="63" outlineLevel="5">
      <c r="A173" s="83" t="s">
        <v>451</v>
      </c>
      <c r="B173" s="32">
        <v>992</v>
      </c>
      <c r="C173" s="43" t="s">
        <v>198</v>
      </c>
      <c r="D173" s="59" t="s">
        <v>252</v>
      </c>
      <c r="E173" s="62" t="s">
        <v>46</v>
      </c>
      <c r="F173" s="35">
        <f>F174+F176+F180</f>
        <v>7482.4488000000001</v>
      </c>
      <c r="G173" s="35">
        <f>G174+G176+G180</f>
        <v>3764.0709999999999</v>
      </c>
      <c r="H173" s="35">
        <f>H174+H176+H180</f>
        <v>3289.4609099999998</v>
      </c>
      <c r="I173" s="35">
        <f t="shared" si="43"/>
        <v>474.61009000000001</v>
      </c>
      <c r="J173" s="45">
        <f t="shared" si="42"/>
        <v>43.96</v>
      </c>
      <c r="K173" s="45">
        <f t="shared" si="44"/>
        <v>87.39</v>
      </c>
    </row>
    <row r="174" spans="1:11" s="49" customFormat="1" ht="31.5" outlineLevel="5">
      <c r="A174" s="78" t="s">
        <v>337</v>
      </c>
      <c r="B174" s="32">
        <v>992</v>
      </c>
      <c r="C174" s="43" t="s">
        <v>198</v>
      </c>
      <c r="D174" s="86" t="s">
        <v>338</v>
      </c>
      <c r="E174" s="62" t="s">
        <v>46</v>
      </c>
      <c r="F174" s="35">
        <f>F175</f>
        <v>3788.2</v>
      </c>
      <c r="G174" s="35">
        <f>G175</f>
        <v>0</v>
      </c>
      <c r="H174" s="35">
        <f>H175</f>
        <v>0</v>
      </c>
      <c r="I174" s="35">
        <f t="shared" si="43"/>
        <v>0</v>
      </c>
      <c r="J174" s="45">
        <f t="shared" si="42"/>
        <v>0</v>
      </c>
      <c r="K174" s="45" t="s">
        <v>491</v>
      </c>
    </row>
    <row r="175" spans="1:11" s="49" customFormat="1" ht="47.25" outlineLevel="5">
      <c r="A175" s="79" t="s">
        <v>398</v>
      </c>
      <c r="B175" s="32">
        <v>992</v>
      </c>
      <c r="C175" s="43" t="s">
        <v>198</v>
      </c>
      <c r="D175" s="86" t="s">
        <v>338</v>
      </c>
      <c r="E175" s="62" t="s">
        <v>173</v>
      </c>
      <c r="F175" s="35">
        <v>3788.2</v>
      </c>
      <c r="G175" s="35">
        <v>0</v>
      </c>
      <c r="H175" s="35">
        <v>0</v>
      </c>
      <c r="I175" s="35">
        <f t="shared" si="43"/>
        <v>0</v>
      </c>
      <c r="J175" s="45">
        <f t="shared" si="42"/>
        <v>0</v>
      </c>
      <c r="K175" s="45" t="s">
        <v>491</v>
      </c>
    </row>
    <row r="176" spans="1:11" s="49" customFormat="1" ht="78.75" outlineLevel="5">
      <c r="A176" s="87" t="s">
        <v>281</v>
      </c>
      <c r="B176" s="32">
        <v>992</v>
      </c>
      <c r="C176" s="43" t="s">
        <v>198</v>
      </c>
      <c r="D176" s="59" t="s">
        <v>273</v>
      </c>
      <c r="E176" s="62" t="s">
        <v>46</v>
      </c>
      <c r="F176" s="36">
        <v>694.24879999999996</v>
      </c>
      <c r="G176" s="36">
        <f>G177</f>
        <v>0</v>
      </c>
      <c r="H176" s="36">
        <f>H177</f>
        <v>0</v>
      </c>
      <c r="I176" s="36">
        <f t="shared" si="43"/>
        <v>0</v>
      </c>
      <c r="J176" s="46">
        <f t="shared" si="42"/>
        <v>0</v>
      </c>
      <c r="K176" s="46" t="s">
        <v>491</v>
      </c>
    </row>
    <row r="177" spans="1:11" s="49" customFormat="1" ht="47.25" outlineLevel="5">
      <c r="A177" s="40" t="s">
        <v>165</v>
      </c>
      <c r="B177" s="32">
        <v>992</v>
      </c>
      <c r="C177" s="43" t="s">
        <v>198</v>
      </c>
      <c r="D177" s="59" t="s">
        <v>273</v>
      </c>
      <c r="E177" s="62" t="s">
        <v>166</v>
      </c>
      <c r="F177" s="36">
        <v>694.24879999999996</v>
      </c>
      <c r="G177" s="36">
        <v>0</v>
      </c>
      <c r="H177" s="36">
        <v>0</v>
      </c>
      <c r="I177" s="36">
        <f t="shared" si="43"/>
        <v>0</v>
      </c>
      <c r="J177" s="46">
        <f t="shared" si="42"/>
        <v>0</v>
      </c>
      <c r="K177" s="46" t="s">
        <v>491</v>
      </c>
    </row>
    <row r="178" spans="1:11" s="49" customFormat="1" ht="78.75" outlineLevel="5">
      <c r="A178" s="87" t="s">
        <v>251</v>
      </c>
      <c r="B178" s="32">
        <v>992</v>
      </c>
      <c r="C178" s="39" t="s">
        <v>198</v>
      </c>
      <c r="D178" s="32" t="s">
        <v>253</v>
      </c>
      <c r="E178" s="33" t="s">
        <v>46</v>
      </c>
      <c r="F178" s="36">
        <v>0</v>
      </c>
      <c r="G178" s="36">
        <v>0</v>
      </c>
      <c r="H178" s="36">
        <v>0</v>
      </c>
      <c r="I178" s="36">
        <f t="shared" si="43"/>
        <v>0</v>
      </c>
      <c r="J178" s="46" t="s">
        <v>491</v>
      </c>
      <c r="K178" s="46" t="s">
        <v>491</v>
      </c>
    </row>
    <row r="179" spans="1:11" s="49" customFormat="1" ht="47.25" outlineLevel="5">
      <c r="A179" s="40" t="s">
        <v>165</v>
      </c>
      <c r="B179" s="32">
        <v>992</v>
      </c>
      <c r="C179" s="39" t="s">
        <v>198</v>
      </c>
      <c r="D179" s="32" t="s">
        <v>253</v>
      </c>
      <c r="E179" s="33" t="s">
        <v>166</v>
      </c>
      <c r="F179" s="36">
        <v>0</v>
      </c>
      <c r="G179" s="36">
        <v>0</v>
      </c>
      <c r="H179" s="36">
        <v>0</v>
      </c>
      <c r="I179" s="36">
        <f t="shared" si="43"/>
        <v>0</v>
      </c>
      <c r="J179" s="46" t="s">
        <v>491</v>
      </c>
      <c r="K179" s="46" t="s">
        <v>491</v>
      </c>
    </row>
    <row r="180" spans="1:11" s="49" customFormat="1" ht="31.5" outlineLevel="5">
      <c r="A180" s="41" t="s">
        <v>282</v>
      </c>
      <c r="B180" s="32">
        <v>992</v>
      </c>
      <c r="C180" s="39" t="s">
        <v>198</v>
      </c>
      <c r="D180" s="41" t="s">
        <v>283</v>
      </c>
      <c r="E180" s="33" t="s">
        <v>46</v>
      </c>
      <c r="F180" s="36">
        <v>3000</v>
      </c>
      <c r="G180" s="36">
        <f>G181</f>
        <v>3764.0709999999999</v>
      </c>
      <c r="H180" s="36">
        <f>H181</f>
        <v>3289.4609099999998</v>
      </c>
      <c r="I180" s="36">
        <f t="shared" si="43"/>
        <v>474.61009000000001</v>
      </c>
      <c r="J180" s="46">
        <f t="shared" si="42"/>
        <v>109.65</v>
      </c>
      <c r="K180" s="46">
        <f t="shared" si="44"/>
        <v>87.39</v>
      </c>
    </row>
    <row r="181" spans="1:11" s="49" customFormat="1" ht="47.25" outlineLevel="5">
      <c r="A181" s="32" t="s">
        <v>143</v>
      </c>
      <c r="B181" s="32">
        <v>992</v>
      </c>
      <c r="C181" s="39" t="s">
        <v>198</v>
      </c>
      <c r="D181" s="41" t="s">
        <v>283</v>
      </c>
      <c r="E181" s="33" t="s">
        <v>118</v>
      </c>
      <c r="F181" s="36">
        <v>3000</v>
      </c>
      <c r="G181" s="36">
        <v>3764.0709999999999</v>
      </c>
      <c r="H181" s="36">
        <v>3289.4609099999998</v>
      </c>
      <c r="I181" s="36">
        <f t="shared" si="43"/>
        <v>474.61009000000001</v>
      </c>
      <c r="J181" s="46">
        <f t="shared" si="42"/>
        <v>109.65</v>
      </c>
      <c r="K181" s="46">
        <f t="shared" si="44"/>
        <v>87.39</v>
      </c>
    </row>
    <row r="182" spans="1:11" s="49" customFormat="1" ht="31.5" outlineLevel="5">
      <c r="A182" s="42" t="s">
        <v>297</v>
      </c>
      <c r="B182" s="32">
        <v>992</v>
      </c>
      <c r="C182" s="39" t="s">
        <v>198</v>
      </c>
      <c r="D182" s="32" t="s">
        <v>477</v>
      </c>
      <c r="E182" s="33" t="s">
        <v>46</v>
      </c>
      <c r="F182" s="36">
        <f>F183+F185</f>
        <v>1829.0791400000001</v>
      </c>
      <c r="G182" s="36">
        <f>G183+G185</f>
        <v>3676.9216099999999</v>
      </c>
      <c r="H182" s="36">
        <f>H183+H185</f>
        <v>3675.2417500000001</v>
      </c>
      <c r="I182" s="36">
        <f t="shared" si="43"/>
        <v>1.6798599999999999</v>
      </c>
      <c r="J182" s="46">
        <f t="shared" si="42"/>
        <v>200.93</v>
      </c>
      <c r="K182" s="46">
        <f t="shared" si="44"/>
        <v>99.95</v>
      </c>
    </row>
    <row r="183" spans="1:11" s="49" customFormat="1" ht="47.25" outlineLevel="5">
      <c r="A183" s="38" t="s">
        <v>298</v>
      </c>
      <c r="B183" s="32">
        <v>992</v>
      </c>
      <c r="C183" s="39" t="s">
        <v>198</v>
      </c>
      <c r="D183" s="88" t="s">
        <v>478</v>
      </c>
      <c r="E183" s="33" t="s">
        <v>46</v>
      </c>
      <c r="F183" s="36">
        <v>1774.20677</v>
      </c>
      <c r="G183" s="36">
        <f>G184</f>
        <v>3566.6139600000001</v>
      </c>
      <c r="H183" s="36">
        <f>H184</f>
        <v>3564.9845099999998</v>
      </c>
      <c r="I183" s="36">
        <f t="shared" si="43"/>
        <v>1.6294500000000001</v>
      </c>
      <c r="J183" s="46">
        <f t="shared" si="42"/>
        <v>200.93</v>
      </c>
      <c r="K183" s="46">
        <f t="shared" si="44"/>
        <v>99.95</v>
      </c>
    </row>
    <row r="184" spans="1:11" s="49" customFormat="1" ht="47.25" outlineLevel="5">
      <c r="A184" s="32" t="s">
        <v>143</v>
      </c>
      <c r="B184" s="32">
        <v>992</v>
      </c>
      <c r="C184" s="39" t="s">
        <v>198</v>
      </c>
      <c r="D184" s="88" t="s">
        <v>478</v>
      </c>
      <c r="E184" s="33" t="s">
        <v>118</v>
      </c>
      <c r="F184" s="36">
        <v>1774.20677</v>
      </c>
      <c r="G184" s="36">
        <v>3566.6139600000001</v>
      </c>
      <c r="H184" s="36">
        <v>3564.9845099999998</v>
      </c>
      <c r="I184" s="36">
        <f t="shared" si="43"/>
        <v>1.6294500000000001</v>
      </c>
      <c r="J184" s="46">
        <f t="shared" si="42"/>
        <v>200.93</v>
      </c>
      <c r="K184" s="46">
        <f t="shared" si="44"/>
        <v>99.95</v>
      </c>
    </row>
    <row r="185" spans="1:11" s="49" customFormat="1" ht="63" outlineLevel="5">
      <c r="A185" s="38" t="s">
        <v>305</v>
      </c>
      <c r="B185" s="32">
        <v>992</v>
      </c>
      <c r="C185" s="39" t="s">
        <v>198</v>
      </c>
      <c r="D185" s="88" t="s">
        <v>479</v>
      </c>
      <c r="E185" s="33" t="s">
        <v>46</v>
      </c>
      <c r="F185" s="36">
        <v>54.872369999999997</v>
      </c>
      <c r="G185" s="36">
        <f>G186</f>
        <v>110.30765</v>
      </c>
      <c r="H185" s="36">
        <f>H186</f>
        <v>110.25724</v>
      </c>
      <c r="I185" s="36">
        <f t="shared" si="43"/>
        <v>5.0410000000000003E-2</v>
      </c>
      <c r="J185" s="46">
        <f t="shared" si="42"/>
        <v>200.93</v>
      </c>
      <c r="K185" s="46">
        <f t="shared" si="44"/>
        <v>99.95</v>
      </c>
    </row>
    <row r="186" spans="1:11" s="49" customFormat="1" ht="47.25" outlineLevel="5">
      <c r="A186" s="32" t="s">
        <v>143</v>
      </c>
      <c r="B186" s="32">
        <v>992</v>
      </c>
      <c r="C186" s="39" t="s">
        <v>198</v>
      </c>
      <c r="D186" s="88" t="s">
        <v>479</v>
      </c>
      <c r="E186" s="33" t="s">
        <v>118</v>
      </c>
      <c r="F186" s="36">
        <v>54.872369999999997</v>
      </c>
      <c r="G186" s="36">
        <v>110.30765</v>
      </c>
      <c r="H186" s="36">
        <v>110.25724</v>
      </c>
      <c r="I186" s="36">
        <f t="shared" si="43"/>
        <v>5.0410000000000003E-2</v>
      </c>
      <c r="J186" s="46">
        <f t="shared" si="42"/>
        <v>200.93</v>
      </c>
      <c r="K186" s="46">
        <f t="shared" si="44"/>
        <v>99.95</v>
      </c>
    </row>
    <row r="187" spans="1:11" s="49" customFormat="1" ht="47.25" outlineLevel="5">
      <c r="A187" s="38" t="s">
        <v>374</v>
      </c>
      <c r="B187" s="32">
        <v>992</v>
      </c>
      <c r="C187" s="39" t="s">
        <v>198</v>
      </c>
      <c r="D187" s="59" t="s">
        <v>0</v>
      </c>
      <c r="E187" s="33" t="s">
        <v>46</v>
      </c>
      <c r="F187" s="36">
        <f>F188</f>
        <v>2713.6</v>
      </c>
      <c r="G187" s="36">
        <f t="shared" ref="G187:H190" si="45">G188</f>
        <v>2713.6</v>
      </c>
      <c r="H187" s="36">
        <f t="shared" si="45"/>
        <v>971.27677000000006</v>
      </c>
      <c r="I187" s="36">
        <f t="shared" si="43"/>
        <v>1742.32323</v>
      </c>
      <c r="J187" s="46">
        <f t="shared" si="42"/>
        <v>35.79</v>
      </c>
      <c r="K187" s="46">
        <f t="shared" si="44"/>
        <v>35.79</v>
      </c>
    </row>
    <row r="188" spans="1:11" s="49" customFormat="1" ht="47.25" outlineLevel="5">
      <c r="A188" s="43" t="s">
        <v>375</v>
      </c>
      <c r="B188" s="32">
        <v>992</v>
      </c>
      <c r="C188" s="39" t="s">
        <v>198</v>
      </c>
      <c r="D188" s="59" t="s">
        <v>1</v>
      </c>
      <c r="E188" s="33" t="s">
        <v>46</v>
      </c>
      <c r="F188" s="36">
        <f>F189</f>
        <v>2713.6</v>
      </c>
      <c r="G188" s="36">
        <f t="shared" si="45"/>
        <v>2713.6</v>
      </c>
      <c r="H188" s="36">
        <f t="shared" si="45"/>
        <v>971.27677000000006</v>
      </c>
      <c r="I188" s="36">
        <f t="shared" si="43"/>
        <v>1742.32323</v>
      </c>
      <c r="J188" s="46">
        <f t="shared" si="42"/>
        <v>35.79</v>
      </c>
      <c r="K188" s="46">
        <f t="shared" si="44"/>
        <v>35.79</v>
      </c>
    </row>
    <row r="189" spans="1:11" s="49" customFormat="1" ht="47.25" outlineLevel="5">
      <c r="A189" s="43" t="s">
        <v>376</v>
      </c>
      <c r="B189" s="32">
        <v>992</v>
      </c>
      <c r="C189" s="39" t="s">
        <v>198</v>
      </c>
      <c r="D189" s="59" t="s">
        <v>340</v>
      </c>
      <c r="E189" s="33" t="s">
        <v>46</v>
      </c>
      <c r="F189" s="36">
        <f>F190</f>
        <v>2713.6</v>
      </c>
      <c r="G189" s="36">
        <f t="shared" si="45"/>
        <v>2713.6</v>
      </c>
      <c r="H189" s="36">
        <f t="shared" si="45"/>
        <v>971.27677000000006</v>
      </c>
      <c r="I189" s="36">
        <f t="shared" si="43"/>
        <v>1742.32323</v>
      </c>
      <c r="J189" s="46">
        <f t="shared" si="42"/>
        <v>35.79</v>
      </c>
      <c r="K189" s="46">
        <f t="shared" si="44"/>
        <v>35.79</v>
      </c>
    </row>
    <row r="190" spans="1:11" s="49" customFormat="1" ht="47.25" outlineLevel="5">
      <c r="A190" s="41" t="s">
        <v>339</v>
      </c>
      <c r="B190" s="32">
        <v>992</v>
      </c>
      <c r="C190" s="39" t="s">
        <v>198</v>
      </c>
      <c r="D190" s="59" t="s">
        <v>341</v>
      </c>
      <c r="E190" s="33" t="s">
        <v>46</v>
      </c>
      <c r="F190" s="36">
        <f>F191</f>
        <v>2713.6</v>
      </c>
      <c r="G190" s="36">
        <f t="shared" si="45"/>
        <v>2713.6</v>
      </c>
      <c r="H190" s="36">
        <f t="shared" si="45"/>
        <v>971.27677000000006</v>
      </c>
      <c r="I190" s="36">
        <f t="shared" si="43"/>
        <v>1742.32323</v>
      </c>
      <c r="J190" s="46">
        <f t="shared" si="42"/>
        <v>35.79</v>
      </c>
      <c r="K190" s="46">
        <f t="shared" si="44"/>
        <v>35.79</v>
      </c>
    </row>
    <row r="191" spans="1:11" s="49" customFormat="1" ht="47.25" outlineLevel="5">
      <c r="A191" s="40" t="s">
        <v>165</v>
      </c>
      <c r="B191" s="32">
        <v>992</v>
      </c>
      <c r="C191" s="39" t="s">
        <v>198</v>
      </c>
      <c r="D191" s="59" t="s">
        <v>341</v>
      </c>
      <c r="E191" s="33" t="s">
        <v>166</v>
      </c>
      <c r="F191" s="36">
        <v>2713.6</v>
      </c>
      <c r="G191" s="36">
        <v>2713.6</v>
      </c>
      <c r="H191" s="36">
        <v>971.27677000000006</v>
      </c>
      <c r="I191" s="36">
        <f t="shared" si="43"/>
        <v>1742.32323</v>
      </c>
      <c r="J191" s="46">
        <f t="shared" si="42"/>
        <v>35.79</v>
      </c>
      <c r="K191" s="46">
        <f t="shared" si="44"/>
        <v>35.79</v>
      </c>
    </row>
    <row r="192" spans="1:11" s="52" customFormat="1" ht="47.25">
      <c r="A192" s="43" t="s">
        <v>205</v>
      </c>
      <c r="B192" s="32">
        <v>992</v>
      </c>
      <c r="C192" s="96" t="s">
        <v>198</v>
      </c>
      <c r="D192" s="97" t="s">
        <v>206</v>
      </c>
      <c r="E192" s="96" t="s">
        <v>46</v>
      </c>
      <c r="F192" s="98">
        <f>F199</f>
        <v>166</v>
      </c>
      <c r="G192" s="98">
        <f>G193+G195</f>
        <v>5065.9015200000003</v>
      </c>
      <c r="H192" s="98">
        <f>H193+H195</f>
        <v>4774.4931399999996</v>
      </c>
      <c r="I192" s="35">
        <f>$G192-$H192</f>
        <v>291.40838000000002</v>
      </c>
      <c r="J192" s="45">
        <f>$H192/$F192*100</f>
        <v>2876.2</v>
      </c>
      <c r="K192" s="45">
        <f>$H192/$G192*100</f>
        <v>94.25</v>
      </c>
    </row>
    <row r="193" spans="1:11" s="49" customFormat="1" ht="31.5" outlineLevel="5">
      <c r="A193" s="41" t="s">
        <v>255</v>
      </c>
      <c r="B193" s="32">
        <v>992</v>
      </c>
      <c r="C193" s="39" t="s">
        <v>198</v>
      </c>
      <c r="D193" s="32" t="s">
        <v>322</v>
      </c>
      <c r="E193" s="33" t="s">
        <v>46</v>
      </c>
      <c r="F193" s="36">
        <f>F194</f>
        <v>11250</v>
      </c>
      <c r="G193" s="36">
        <f>G194</f>
        <v>4434.1785200000004</v>
      </c>
      <c r="H193" s="36">
        <f>H194</f>
        <v>4142.7701399999996</v>
      </c>
      <c r="I193" s="36">
        <f t="shared" si="43"/>
        <v>291.40838000000002</v>
      </c>
      <c r="J193" s="46">
        <f t="shared" si="42"/>
        <v>36.82</v>
      </c>
      <c r="K193" s="46">
        <f t="shared" si="44"/>
        <v>93.43</v>
      </c>
    </row>
    <row r="194" spans="1:11" s="49" customFormat="1" ht="47.25" outlineLevel="5">
      <c r="A194" s="40" t="s">
        <v>165</v>
      </c>
      <c r="B194" s="32">
        <v>992</v>
      </c>
      <c r="C194" s="39" t="s">
        <v>198</v>
      </c>
      <c r="D194" s="32" t="s">
        <v>322</v>
      </c>
      <c r="E194" s="33" t="s">
        <v>166</v>
      </c>
      <c r="F194" s="36">
        <v>11250</v>
      </c>
      <c r="G194" s="36">
        <v>4434.1785200000004</v>
      </c>
      <c r="H194" s="36">
        <v>4142.7701399999996</v>
      </c>
      <c r="I194" s="36">
        <f t="shared" si="43"/>
        <v>291.40838000000002</v>
      </c>
      <c r="J194" s="46">
        <f t="shared" si="42"/>
        <v>36.82</v>
      </c>
      <c r="K194" s="46">
        <f t="shared" si="44"/>
        <v>93.43</v>
      </c>
    </row>
    <row r="195" spans="1:11" s="49" customFormat="1" ht="31.5" outlineLevel="5">
      <c r="A195" s="32" t="s">
        <v>134</v>
      </c>
      <c r="B195" s="32">
        <v>992</v>
      </c>
      <c r="C195" s="39" t="s">
        <v>198</v>
      </c>
      <c r="D195" s="32" t="s">
        <v>318</v>
      </c>
      <c r="E195" s="39" t="s">
        <v>46</v>
      </c>
      <c r="F195" s="36">
        <f>F196+F194</f>
        <v>11250</v>
      </c>
      <c r="G195" s="36">
        <f>G196</f>
        <v>631.72299999999996</v>
      </c>
      <c r="H195" s="36">
        <f>H196</f>
        <v>631.72299999999996</v>
      </c>
      <c r="I195" s="36">
        <f t="shared" si="43"/>
        <v>0</v>
      </c>
      <c r="J195" s="46" t="s">
        <v>491</v>
      </c>
      <c r="K195" s="46">
        <f t="shared" si="44"/>
        <v>100</v>
      </c>
    </row>
    <row r="196" spans="1:11" s="49" customFormat="1" ht="47.25" outlineLevel="5">
      <c r="A196" s="32" t="s">
        <v>165</v>
      </c>
      <c r="B196" s="32">
        <v>992</v>
      </c>
      <c r="C196" s="39" t="s">
        <v>198</v>
      </c>
      <c r="D196" s="32" t="s">
        <v>318</v>
      </c>
      <c r="E196" s="39" t="s">
        <v>166</v>
      </c>
      <c r="F196" s="36">
        <v>0</v>
      </c>
      <c r="G196" s="36">
        <v>631.72299999999996</v>
      </c>
      <c r="H196" s="36">
        <v>631.72299999999996</v>
      </c>
      <c r="I196" s="36">
        <f t="shared" si="43"/>
        <v>0</v>
      </c>
      <c r="J196" s="46" t="s">
        <v>491</v>
      </c>
      <c r="K196" s="46">
        <f t="shared" si="44"/>
        <v>100</v>
      </c>
    </row>
    <row r="197" spans="1:11" s="49" customFormat="1" ht="15.75" outlineLevel="5">
      <c r="A197" s="40" t="s">
        <v>256</v>
      </c>
      <c r="B197" s="32">
        <v>992</v>
      </c>
      <c r="C197" s="39" t="s">
        <v>260</v>
      </c>
      <c r="D197" s="32" t="s">
        <v>204</v>
      </c>
      <c r="E197" s="33" t="s">
        <v>46</v>
      </c>
      <c r="F197" s="35">
        <f>F198+F204</f>
        <v>3466</v>
      </c>
      <c r="G197" s="35">
        <f>G198+G203</f>
        <v>2841</v>
      </c>
      <c r="H197" s="35">
        <f>H198+H203</f>
        <v>2686.4188399999998</v>
      </c>
      <c r="I197" s="35">
        <f t="shared" si="43"/>
        <v>154.58116000000001</v>
      </c>
      <c r="J197" s="45">
        <f t="shared" si="42"/>
        <v>77.510000000000005</v>
      </c>
      <c r="K197" s="45">
        <f t="shared" si="44"/>
        <v>94.56</v>
      </c>
    </row>
    <row r="198" spans="1:11" s="49" customFormat="1" ht="47.25" outlineLevel="5">
      <c r="A198" s="38" t="s">
        <v>285</v>
      </c>
      <c r="B198" s="32">
        <v>992</v>
      </c>
      <c r="C198" s="39" t="s">
        <v>260</v>
      </c>
      <c r="D198" s="32" t="s">
        <v>9</v>
      </c>
      <c r="E198" s="33" t="s">
        <v>46</v>
      </c>
      <c r="F198" s="36">
        <v>166</v>
      </c>
      <c r="G198" s="36">
        <v>166</v>
      </c>
      <c r="H198" s="36">
        <f>H199</f>
        <v>91</v>
      </c>
      <c r="I198" s="36">
        <f t="shared" si="43"/>
        <v>75</v>
      </c>
      <c r="J198" s="46">
        <f t="shared" si="42"/>
        <v>54.82</v>
      </c>
      <c r="K198" s="46">
        <f t="shared" si="44"/>
        <v>54.82</v>
      </c>
    </row>
    <row r="199" spans="1:11" s="49" customFormat="1" ht="31.5" outlineLevel="5">
      <c r="A199" s="38" t="s">
        <v>257</v>
      </c>
      <c r="B199" s="32">
        <v>992</v>
      </c>
      <c r="C199" s="39" t="s">
        <v>260</v>
      </c>
      <c r="D199" s="32" t="s">
        <v>261</v>
      </c>
      <c r="E199" s="33" t="s">
        <v>46</v>
      </c>
      <c r="F199" s="36">
        <v>166</v>
      </c>
      <c r="G199" s="36">
        <v>166</v>
      </c>
      <c r="H199" s="36">
        <f>H200</f>
        <v>91</v>
      </c>
      <c r="I199" s="36">
        <f t="shared" si="43"/>
        <v>75</v>
      </c>
      <c r="J199" s="46">
        <f t="shared" si="42"/>
        <v>54.82</v>
      </c>
      <c r="K199" s="46">
        <f t="shared" si="44"/>
        <v>54.82</v>
      </c>
    </row>
    <row r="200" spans="1:11" s="49" customFormat="1" ht="31.5" outlineLevel="5">
      <c r="A200" s="38" t="s">
        <v>258</v>
      </c>
      <c r="B200" s="32">
        <v>992</v>
      </c>
      <c r="C200" s="39" t="s">
        <v>260</v>
      </c>
      <c r="D200" s="32" t="s">
        <v>262</v>
      </c>
      <c r="E200" s="33" t="s">
        <v>46</v>
      </c>
      <c r="F200" s="36">
        <v>166</v>
      </c>
      <c r="G200" s="36">
        <v>166</v>
      </c>
      <c r="H200" s="36">
        <f>H201</f>
        <v>91</v>
      </c>
      <c r="I200" s="36">
        <f t="shared" si="43"/>
        <v>75</v>
      </c>
      <c r="J200" s="46">
        <f t="shared" si="42"/>
        <v>54.82</v>
      </c>
      <c r="K200" s="46">
        <f t="shared" si="44"/>
        <v>54.82</v>
      </c>
    </row>
    <row r="201" spans="1:11" s="49" customFormat="1" ht="31.5" outlineLevel="5">
      <c r="A201" s="38" t="s">
        <v>259</v>
      </c>
      <c r="B201" s="32">
        <v>992</v>
      </c>
      <c r="C201" s="39" t="s">
        <v>260</v>
      </c>
      <c r="D201" s="32" t="s">
        <v>263</v>
      </c>
      <c r="E201" s="33" t="s">
        <v>46</v>
      </c>
      <c r="F201" s="36">
        <v>166</v>
      </c>
      <c r="G201" s="36">
        <v>166</v>
      </c>
      <c r="H201" s="36">
        <f>H202</f>
        <v>91</v>
      </c>
      <c r="I201" s="36">
        <f t="shared" si="43"/>
        <v>75</v>
      </c>
      <c r="J201" s="46">
        <f t="shared" si="42"/>
        <v>54.82</v>
      </c>
      <c r="K201" s="46">
        <f t="shared" si="44"/>
        <v>54.82</v>
      </c>
    </row>
    <row r="202" spans="1:11" s="49" customFormat="1" ht="47.25" outlineLevel="5">
      <c r="A202" s="40" t="s">
        <v>165</v>
      </c>
      <c r="B202" s="32">
        <v>992</v>
      </c>
      <c r="C202" s="39" t="s">
        <v>260</v>
      </c>
      <c r="D202" s="32" t="s">
        <v>263</v>
      </c>
      <c r="E202" s="33" t="s">
        <v>166</v>
      </c>
      <c r="F202" s="36">
        <v>166</v>
      </c>
      <c r="G202" s="36">
        <v>166</v>
      </c>
      <c r="H202" s="36">
        <v>91</v>
      </c>
      <c r="I202" s="36">
        <f t="shared" si="43"/>
        <v>75</v>
      </c>
      <c r="J202" s="46">
        <f t="shared" si="42"/>
        <v>54.82</v>
      </c>
      <c r="K202" s="46">
        <f t="shared" si="44"/>
        <v>54.82</v>
      </c>
    </row>
    <row r="203" spans="1:11" s="52" customFormat="1" ht="47.25">
      <c r="A203" s="43" t="s">
        <v>205</v>
      </c>
      <c r="B203" s="32">
        <v>992</v>
      </c>
      <c r="C203" s="96" t="s">
        <v>260</v>
      </c>
      <c r="D203" s="97" t="s">
        <v>206</v>
      </c>
      <c r="E203" s="96" t="s">
        <v>46</v>
      </c>
      <c r="F203" s="98">
        <f>F210</f>
        <v>0.83772999999999997</v>
      </c>
      <c r="G203" s="98">
        <f>G204+G206</f>
        <v>2675</v>
      </c>
      <c r="H203" s="98">
        <f>H204+H206</f>
        <v>2595.4188399999998</v>
      </c>
      <c r="I203" s="35">
        <f>$G203-$H203</f>
        <v>79.581159999999997</v>
      </c>
      <c r="J203" s="45">
        <f>$H203/$F203*100</f>
        <v>309815.67</v>
      </c>
      <c r="K203" s="45">
        <f>$H203/$G203*100</f>
        <v>97.03</v>
      </c>
    </row>
    <row r="204" spans="1:11" s="49" customFormat="1" ht="31.5" outlineLevel="5">
      <c r="A204" s="60" t="s">
        <v>255</v>
      </c>
      <c r="B204" s="32">
        <v>992</v>
      </c>
      <c r="C204" s="39" t="s">
        <v>260</v>
      </c>
      <c r="D204" s="32" t="s">
        <v>322</v>
      </c>
      <c r="E204" s="33" t="s">
        <v>46</v>
      </c>
      <c r="F204" s="36">
        <v>3300</v>
      </c>
      <c r="G204" s="36">
        <f>G205</f>
        <v>2000</v>
      </c>
      <c r="H204" s="36">
        <f>H205</f>
        <v>1920.41884</v>
      </c>
      <c r="I204" s="36">
        <f t="shared" si="43"/>
        <v>79.581159999999997</v>
      </c>
      <c r="J204" s="46">
        <f t="shared" si="42"/>
        <v>58.19</v>
      </c>
      <c r="K204" s="46">
        <f t="shared" si="44"/>
        <v>96.02</v>
      </c>
    </row>
    <row r="205" spans="1:11" s="49" customFormat="1" ht="47.25" outlineLevel="5">
      <c r="A205" s="40" t="s">
        <v>165</v>
      </c>
      <c r="B205" s="32">
        <v>992</v>
      </c>
      <c r="C205" s="39" t="s">
        <v>260</v>
      </c>
      <c r="D205" s="32" t="s">
        <v>322</v>
      </c>
      <c r="E205" s="33" t="s">
        <v>166</v>
      </c>
      <c r="F205" s="36">
        <v>3300</v>
      </c>
      <c r="G205" s="36">
        <v>2000</v>
      </c>
      <c r="H205" s="36">
        <v>1920.41884</v>
      </c>
      <c r="I205" s="36">
        <f t="shared" si="43"/>
        <v>79.581159999999997</v>
      </c>
      <c r="J205" s="46">
        <f t="shared" si="42"/>
        <v>58.19</v>
      </c>
      <c r="K205" s="46">
        <f t="shared" si="44"/>
        <v>96.02</v>
      </c>
    </row>
    <row r="206" spans="1:11" s="49" customFormat="1" ht="31.5" outlineLevel="5">
      <c r="A206" s="32" t="s">
        <v>134</v>
      </c>
      <c r="B206" s="32">
        <v>992</v>
      </c>
      <c r="C206" s="39" t="s">
        <v>260</v>
      </c>
      <c r="D206" s="32" t="s">
        <v>318</v>
      </c>
      <c r="E206" s="39" t="s">
        <v>46</v>
      </c>
      <c r="F206" s="36">
        <f>F207+F208</f>
        <v>0.83772999999999997</v>
      </c>
      <c r="G206" s="36">
        <f>G207</f>
        <v>675</v>
      </c>
      <c r="H206" s="36">
        <f>H207</f>
        <v>675</v>
      </c>
      <c r="I206" s="36">
        <f t="shared" si="43"/>
        <v>0</v>
      </c>
      <c r="J206" s="46" t="s">
        <v>491</v>
      </c>
      <c r="K206" s="46">
        <f t="shared" si="44"/>
        <v>100</v>
      </c>
    </row>
    <row r="207" spans="1:11" s="49" customFormat="1" ht="47.25" outlineLevel="5">
      <c r="A207" s="32" t="s">
        <v>165</v>
      </c>
      <c r="B207" s="32">
        <v>992</v>
      </c>
      <c r="C207" s="39" t="s">
        <v>260</v>
      </c>
      <c r="D207" s="32" t="s">
        <v>318</v>
      </c>
      <c r="E207" s="39" t="s">
        <v>166</v>
      </c>
      <c r="F207" s="36">
        <v>0</v>
      </c>
      <c r="G207" s="36">
        <v>675</v>
      </c>
      <c r="H207" s="36">
        <v>675</v>
      </c>
      <c r="I207" s="36">
        <f t="shared" si="43"/>
        <v>0</v>
      </c>
      <c r="J207" s="46" t="s">
        <v>491</v>
      </c>
      <c r="K207" s="46">
        <f t="shared" si="44"/>
        <v>100</v>
      </c>
    </row>
    <row r="208" spans="1:11" s="49" customFormat="1" ht="31.5" outlineLevel="5">
      <c r="A208" s="43" t="s">
        <v>240</v>
      </c>
      <c r="B208" s="32">
        <v>992</v>
      </c>
      <c r="C208" s="43" t="s">
        <v>242</v>
      </c>
      <c r="D208" s="32" t="s">
        <v>204</v>
      </c>
      <c r="E208" s="43" t="s">
        <v>46</v>
      </c>
      <c r="F208" s="36">
        <v>0.83772999999999997</v>
      </c>
      <c r="G208" s="36">
        <f>G209</f>
        <v>0.85170000000000001</v>
      </c>
      <c r="H208" s="36">
        <f>H209</f>
        <v>0.85170000000000001</v>
      </c>
      <c r="I208" s="36">
        <f t="shared" si="43"/>
        <v>0</v>
      </c>
      <c r="J208" s="46">
        <f t="shared" si="42"/>
        <v>101.67</v>
      </c>
      <c r="K208" s="46">
        <f t="shared" si="44"/>
        <v>100</v>
      </c>
    </row>
    <row r="209" spans="1:11" s="49" customFormat="1" ht="78.75" outlineLevel="5">
      <c r="A209" s="85" t="s">
        <v>241</v>
      </c>
      <c r="B209" s="32">
        <v>992</v>
      </c>
      <c r="C209" s="43" t="s">
        <v>242</v>
      </c>
      <c r="D209" s="54" t="s">
        <v>476</v>
      </c>
      <c r="E209" s="62" t="s">
        <v>46</v>
      </c>
      <c r="F209" s="36">
        <v>0.83772999999999997</v>
      </c>
      <c r="G209" s="36">
        <f>G210</f>
        <v>0.85170000000000001</v>
      </c>
      <c r="H209" s="36">
        <f>H210</f>
        <v>0.85170000000000001</v>
      </c>
      <c r="I209" s="36">
        <f t="shared" si="43"/>
        <v>0</v>
      </c>
      <c r="J209" s="46">
        <f t="shared" si="42"/>
        <v>101.67</v>
      </c>
      <c r="K209" s="46">
        <f t="shared" si="44"/>
        <v>100</v>
      </c>
    </row>
    <row r="210" spans="1:11" s="49" customFormat="1" ht="31.5" outlineLevel="5">
      <c r="A210" s="38" t="s">
        <v>167</v>
      </c>
      <c r="B210" s="32">
        <v>992</v>
      </c>
      <c r="C210" s="43" t="s">
        <v>242</v>
      </c>
      <c r="D210" s="54" t="s">
        <v>476</v>
      </c>
      <c r="E210" s="62" t="s">
        <v>168</v>
      </c>
      <c r="F210" s="36">
        <v>0.83772999999999997</v>
      </c>
      <c r="G210" s="36">
        <v>0.85170000000000001</v>
      </c>
      <c r="H210" s="36">
        <v>0.85170000000000001</v>
      </c>
      <c r="I210" s="36">
        <f t="shared" si="43"/>
        <v>0</v>
      </c>
      <c r="J210" s="46">
        <f t="shared" si="42"/>
        <v>101.67</v>
      </c>
      <c r="K210" s="46">
        <f t="shared" si="44"/>
        <v>100</v>
      </c>
    </row>
    <row r="211" spans="1:11" s="52" customFormat="1" ht="15.75">
      <c r="A211" s="48" t="s">
        <v>51</v>
      </c>
      <c r="B211" s="80">
        <v>992</v>
      </c>
      <c r="C211" s="82" t="s">
        <v>70</v>
      </c>
      <c r="D211" s="80" t="s">
        <v>204</v>
      </c>
      <c r="E211" s="82" t="s">
        <v>46</v>
      </c>
      <c r="F211" s="89">
        <f t="shared" ref="F211:H215" si="46">F212</f>
        <v>430</v>
      </c>
      <c r="G211" s="89">
        <f t="shared" si="46"/>
        <v>287.2278</v>
      </c>
      <c r="H211" s="89">
        <f t="shared" si="46"/>
        <v>195.58779999999999</v>
      </c>
      <c r="I211" s="89">
        <f t="shared" si="43"/>
        <v>91.64</v>
      </c>
      <c r="J211" s="90">
        <f t="shared" si="42"/>
        <v>45.49</v>
      </c>
      <c r="K211" s="90">
        <f t="shared" si="44"/>
        <v>68.099999999999994</v>
      </c>
    </row>
    <row r="212" spans="1:11" s="52" customFormat="1" ht="15.75">
      <c r="A212" s="38" t="s">
        <v>53</v>
      </c>
      <c r="B212" s="32">
        <v>992</v>
      </c>
      <c r="C212" s="39" t="s">
        <v>119</v>
      </c>
      <c r="D212" s="32" t="s">
        <v>204</v>
      </c>
      <c r="E212" s="39" t="s">
        <v>46</v>
      </c>
      <c r="F212" s="35">
        <f t="shared" si="46"/>
        <v>430</v>
      </c>
      <c r="G212" s="35">
        <f t="shared" si="46"/>
        <v>287.2278</v>
      </c>
      <c r="H212" s="35">
        <f t="shared" si="46"/>
        <v>195.58779999999999</v>
      </c>
      <c r="I212" s="35">
        <f t="shared" si="43"/>
        <v>91.64</v>
      </c>
      <c r="J212" s="45">
        <f t="shared" si="42"/>
        <v>45.49</v>
      </c>
      <c r="K212" s="45">
        <f t="shared" si="44"/>
        <v>68.099999999999994</v>
      </c>
    </row>
    <row r="213" spans="1:11" s="52" customFormat="1" ht="47.25">
      <c r="A213" s="32" t="s">
        <v>366</v>
      </c>
      <c r="B213" s="32">
        <v>992</v>
      </c>
      <c r="C213" s="39" t="s">
        <v>119</v>
      </c>
      <c r="D213" s="32" t="s">
        <v>2</v>
      </c>
      <c r="E213" s="39" t="s">
        <v>46</v>
      </c>
      <c r="F213" s="35">
        <f t="shared" si="46"/>
        <v>430</v>
      </c>
      <c r="G213" s="35">
        <f t="shared" si="46"/>
        <v>287.2278</v>
      </c>
      <c r="H213" s="35">
        <f t="shared" si="46"/>
        <v>195.58779999999999</v>
      </c>
      <c r="I213" s="35">
        <f t="shared" si="43"/>
        <v>91.64</v>
      </c>
      <c r="J213" s="45">
        <f t="shared" si="42"/>
        <v>45.49</v>
      </c>
      <c r="K213" s="45">
        <f t="shared" si="44"/>
        <v>68.099999999999994</v>
      </c>
    </row>
    <row r="214" spans="1:11" s="52" customFormat="1" ht="78.75">
      <c r="A214" s="38" t="s">
        <v>369</v>
      </c>
      <c r="B214" s="32">
        <v>992</v>
      </c>
      <c r="C214" s="39" t="s">
        <v>119</v>
      </c>
      <c r="D214" s="32" t="s">
        <v>3</v>
      </c>
      <c r="E214" s="39" t="s">
        <v>46</v>
      </c>
      <c r="F214" s="35">
        <f t="shared" si="46"/>
        <v>430</v>
      </c>
      <c r="G214" s="35">
        <f t="shared" si="46"/>
        <v>287.2278</v>
      </c>
      <c r="H214" s="35">
        <f t="shared" si="46"/>
        <v>195.58779999999999</v>
      </c>
      <c r="I214" s="35">
        <f t="shared" si="43"/>
        <v>91.64</v>
      </c>
      <c r="J214" s="45">
        <f t="shared" si="42"/>
        <v>45.49</v>
      </c>
      <c r="K214" s="45">
        <f t="shared" si="44"/>
        <v>68.099999999999994</v>
      </c>
    </row>
    <row r="215" spans="1:11" s="52" customFormat="1" ht="15.75">
      <c r="A215" s="32" t="s">
        <v>146</v>
      </c>
      <c r="B215" s="32">
        <v>992</v>
      </c>
      <c r="C215" s="39" t="s">
        <v>119</v>
      </c>
      <c r="D215" s="32" t="s">
        <v>4</v>
      </c>
      <c r="E215" s="39" t="s">
        <v>46</v>
      </c>
      <c r="F215" s="35">
        <f>F216</f>
        <v>430</v>
      </c>
      <c r="G215" s="35">
        <f t="shared" si="46"/>
        <v>287.2278</v>
      </c>
      <c r="H215" s="35">
        <f t="shared" si="46"/>
        <v>195.58779999999999</v>
      </c>
      <c r="I215" s="35">
        <f t="shared" si="43"/>
        <v>91.64</v>
      </c>
      <c r="J215" s="45">
        <f t="shared" si="42"/>
        <v>45.49</v>
      </c>
      <c r="K215" s="45">
        <f t="shared" si="44"/>
        <v>68.099999999999994</v>
      </c>
    </row>
    <row r="216" spans="1:11" s="52" customFormat="1" ht="47.25">
      <c r="A216" s="40" t="s">
        <v>165</v>
      </c>
      <c r="B216" s="32">
        <v>992</v>
      </c>
      <c r="C216" s="39" t="s">
        <v>119</v>
      </c>
      <c r="D216" s="32" t="s">
        <v>4</v>
      </c>
      <c r="E216" s="39" t="s">
        <v>166</v>
      </c>
      <c r="F216" s="36">
        <v>430</v>
      </c>
      <c r="G216" s="36">
        <v>287.2278</v>
      </c>
      <c r="H216" s="36">
        <v>195.58779999999999</v>
      </c>
      <c r="I216" s="36">
        <f t="shared" si="43"/>
        <v>91.64</v>
      </c>
      <c r="J216" s="46">
        <f t="shared" si="42"/>
        <v>45.49</v>
      </c>
      <c r="K216" s="46">
        <f t="shared" si="44"/>
        <v>68.099999999999994</v>
      </c>
    </row>
    <row r="217" spans="1:11" s="52" customFormat="1" ht="15.75">
      <c r="A217" s="48" t="s">
        <v>104</v>
      </c>
      <c r="B217" s="48">
        <v>992</v>
      </c>
      <c r="C217" s="44" t="s">
        <v>77</v>
      </c>
      <c r="D217" s="101" t="s">
        <v>25</v>
      </c>
      <c r="E217" s="44" t="s">
        <v>46</v>
      </c>
      <c r="F217" s="102">
        <f>F218</f>
        <v>0</v>
      </c>
      <c r="G217" s="102">
        <f t="shared" ref="G217:H217" si="47">G218</f>
        <v>3269.0731900000001</v>
      </c>
      <c r="H217" s="102">
        <f t="shared" si="47"/>
        <v>3269.0731900000001</v>
      </c>
      <c r="I217" s="89">
        <f t="shared" si="43"/>
        <v>0</v>
      </c>
      <c r="J217" s="90" t="s">
        <v>491</v>
      </c>
      <c r="K217" s="90">
        <f t="shared" si="44"/>
        <v>100</v>
      </c>
    </row>
    <row r="218" spans="1:11" s="52" customFormat="1" ht="15.75">
      <c r="A218" s="32" t="s">
        <v>503</v>
      </c>
      <c r="B218" s="32">
        <v>992</v>
      </c>
      <c r="C218" s="39" t="s">
        <v>59</v>
      </c>
      <c r="D218" s="96" t="s">
        <v>26</v>
      </c>
      <c r="E218" s="39" t="s">
        <v>46</v>
      </c>
      <c r="F218" s="100">
        <f>F219</f>
        <v>0</v>
      </c>
      <c r="G218" s="100">
        <f t="shared" ref="G218:H218" si="48">G219</f>
        <v>3269.0731900000001</v>
      </c>
      <c r="H218" s="100">
        <f t="shared" si="48"/>
        <v>3269.0731900000001</v>
      </c>
      <c r="I218" s="36">
        <f t="shared" si="43"/>
        <v>0</v>
      </c>
      <c r="J218" s="46" t="s">
        <v>491</v>
      </c>
      <c r="K218" s="46">
        <f t="shared" si="44"/>
        <v>100</v>
      </c>
    </row>
    <row r="219" spans="1:11" s="52" customFormat="1" ht="110.25">
      <c r="A219" s="40" t="s">
        <v>504</v>
      </c>
      <c r="B219" s="32">
        <v>992</v>
      </c>
      <c r="C219" s="96" t="s">
        <v>59</v>
      </c>
      <c r="D219" s="96" t="s">
        <v>505</v>
      </c>
      <c r="E219" s="96" t="s">
        <v>46</v>
      </c>
      <c r="F219" s="100">
        <f>F220</f>
        <v>0</v>
      </c>
      <c r="G219" s="100">
        <f t="shared" ref="G219" si="49">G220</f>
        <v>3269.0731900000001</v>
      </c>
      <c r="H219" s="100">
        <f>H220</f>
        <v>3269.0731900000001</v>
      </c>
      <c r="I219" s="36">
        <f t="shared" si="43"/>
        <v>0</v>
      </c>
      <c r="J219" s="46" t="s">
        <v>491</v>
      </c>
      <c r="K219" s="46">
        <f t="shared" si="44"/>
        <v>100</v>
      </c>
    </row>
    <row r="220" spans="1:11" s="52" customFormat="1" ht="15.75">
      <c r="A220" s="40" t="s">
        <v>103</v>
      </c>
      <c r="B220" s="32">
        <v>992</v>
      </c>
      <c r="C220" s="96" t="s">
        <v>59</v>
      </c>
      <c r="D220" s="96" t="s">
        <v>505</v>
      </c>
      <c r="E220" s="96" t="s">
        <v>115</v>
      </c>
      <c r="F220" s="100">
        <v>0</v>
      </c>
      <c r="G220" s="100">
        <v>3269.0731900000001</v>
      </c>
      <c r="H220" s="100">
        <v>3269.0731900000001</v>
      </c>
      <c r="I220" s="36">
        <f t="shared" si="43"/>
        <v>0</v>
      </c>
      <c r="J220" s="46" t="s">
        <v>491</v>
      </c>
      <c r="K220" s="46">
        <f t="shared" si="44"/>
        <v>100</v>
      </c>
    </row>
    <row r="221" spans="1:11" s="52" customFormat="1" ht="15.75">
      <c r="A221" s="48" t="s">
        <v>124</v>
      </c>
      <c r="B221" s="48">
        <v>992</v>
      </c>
      <c r="C221" s="44" t="s">
        <v>126</v>
      </c>
      <c r="D221" s="48" t="s">
        <v>204</v>
      </c>
      <c r="E221" s="44" t="s">
        <v>46</v>
      </c>
      <c r="F221" s="37">
        <f>F222</f>
        <v>200</v>
      </c>
      <c r="G221" s="37">
        <f>G222</f>
        <v>251.25305</v>
      </c>
      <c r="H221" s="37">
        <f>H222</f>
        <v>251.25305</v>
      </c>
      <c r="I221" s="37">
        <f t="shared" si="43"/>
        <v>0</v>
      </c>
      <c r="J221" s="47">
        <f t="shared" si="42"/>
        <v>125.63</v>
      </c>
      <c r="K221" s="47">
        <f t="shared" si="44"/>
        <v>100</v>
      </c>
    </row>
    <row r="222" spans="1:11" s="52" customFormat="1" ht="15.75">
      <c r="A222" s="32" t="s">
        <v>125</v>
      </c>
      <c r="B222" s="32">
        <v>992</v>
      </c>
      <c r="C222" s="39" t="s">
        <v>127</v>
      </c>
      <c r="D222" s="32" t="s">
        <v>204</v>
      </c>
      <c r="E222" s="39" t="s">
        <v>46</v>
      </c>
      <c r="F222" s="35">
        <f>F224+F227</f>
        <v>200</v>
      </c>
      <c r="G222" s="35">
        <f>G224+G227</f>
        <v>251.25305</v>
      </c>
      <c r="H222" s="35">
        <f>H224+H227</f>
        <v>251.25305</v>
      </c>
      <c r="I222" s="35">
        <f t="shared" si="43"/>
        <v>0</v>
      </c>
      <c r="J222" s="45">
        <f t="shared" si="42"/>
        <v>125.63</v>
      </c>
      <c r="K222" s="45">
        <f t="shared" si="44"/>
        <v>100</v>
      </c>
    </row>
    <row r="223" spans="1:11" s="52" customFormat="1" ht="47.25">
      <c r="A223" s="32" t="s">
        <v>370</v>
      </c>
      <c r="B223" s="32">
        <v>992</v>
      </c>
      <c r="C223" s="39" t="s">
        <v>127</v>
      </c>
      <c r="D223" s="32" t="s">
        <v>5</v>
      </c>
      <c r="E223" s="39" t="s">
        <v>46</v>
      </c>
      <c r="F223" s="36">
        <f>F224</f>
        <v>100</v>
      </c>
      <c r="G223" s="36">
        <f t="shared" ref="G223:H225" si="50">G224</f>
        <v>251.25305</v>
      </c>
      <c r="H223" s="36">
        <f t="shared" si="50"/>
        <v>251.25305</v>
      </c>
      <c r="I223" s="36">
        <f t="shared" si="43"/>
        <v>0</v>
      </c>
      <c r="J223" s="46">
        <f t="shared" si="42"/>
        <v>251.25</v>
      </c>
      <c r="K223" s="46">
        <f t="shared" si="44"/>
        <v>100</v>
      </c>
    </row>
    <row r="224" spans="1:11" s="52" customFormat="1" ht="63">
      <c r="A224" s="39" t="s">
        <v>511</v>
      </c>
      <c r="B224" s="32">
        <v>992</v>
      </c>
      <c r="C224" s="39" t="s">
        <v>127</v>
      </c>
      <c r="D224" s="32" t="s">
        <v>6</v>
      </c>
      <c r="E224" s="39" t="s">
        <v>46</v>
      </c>
      <c r="F224" s="36">
        <f>F225</f>
        <v>100</v>
      </c>
      <c r="G224" s="36">
        <f t="shared" si="50"/>
        <v>251.25305</v>
      </c>
      <c r="H224" s="36">
        <f t="shared" si="50"/>
        <v>251.25305</v>
      </c>
      <c r="I224" s="36">
        <f t="shared" si="43"/>
        <v>0</v>
      </c>
      <c r="J224" s="46">
        <f t="shared" si="42"/>
        <v>251.25</v>
      </c>
      <c r="K224" s="46">
        <f t="shared" si="44"/>
        <v>100</v>
      </c>
    </row>
    <row r="225" spans="1:11" s="52" customFormat="1" ht="47.25">
      <c r="A225" s="40" t="s">
        <v>147</v>
      </c>
      <c r="B225" s="32">
        <v>992</v>
      </c>
      <c r="C225" s="39" t="s">
        <v>127</v>
      </c>
      <c r="D225" s="32" t="s">
        <v>7</v>
      </c>
      <c r="E225" s="39" t="s">
        <v>46</v>
      </c>
      <c r="F225" s="36">
        <f>F226</f>
        <v>100</v>
      </c>
      <c r="G225" s="36">
        <f t="shared" si="50"/>
        <v>251.25305</v>
      </c>
      <c r="H225" s="36">
        <f t="shared" si="50"/>
        <v>251.25305</v>
      </c>
      <c r="I225" s="36">
        <f t="shared" si="43"/>
        <v>0</v>
      </c>
      <c r="J225" s="46">
        <f t="shared" si="42"/>
        <v>251.25</v>
      </c>
      <c r="K225" s="46">
        <f t="shared" si="44"/>
        <v>100</v>
      </c>
    </row>
    <row r="226" spans="1:11" s="52" customFormat="1" ht="47.25">
      <c r="A226" s="40" t="s">
        <v>165</v>
      </c>
      <c r="B226" s="32">
        <v>992</v>
      </c>
      <c r="C226" s="39" t="s">
        <v>127</v>
      </c>
      <c r="D226" s="32" t="s">
        <v>7</v>
      </c>
      <c r="E226" s="39" t="s">
        <v>166</v>
      </c>
      <c r="F226" s="36">
        <v>100</v>
      </c>
      <c r="G226" s="36">
        <v>251.25305</v>
      </c>
      <c r="H226" s="36">
        <v>251.25305</v>
      </c>
      <c r="I226" s="36">
        <f t="shared" si="43"/>
        <v>0</v>
      </c>
      <c r="J226" s="46">
        <f t="shared" si="42"/>
        <v>251.25</v>
      </c>
      <c r="K226" s="46">
        <f t="shared" si="44"/>
        <v>100</v>
      </c>
    </row>
    <row r="227" spans="1:11" s="52" customFormat="1" ht="78.75">
      <c r="A227" s="56" t="s">
        <v>210</v>
      </c>
      <c r="B227" s="32">
        <v>992</v>
      </c>
      <c r="C227" s="39" t="s">
        <v>127</v>
      </c>
      <c r="D227" s="32" t="s">
        <v>211</v>
      </c>
      <c r="E227" s="39" t="s">
        <v>46</v>
      </c>
      <c r="F227" s="36">
        <v>100</v>
      </c>
      <c r="G227" s="36">
        <f t="shared" ref="G227:H229" si="51">G228</f>
        <v>0</v>
      </c>
      <c r="H227" s="36">
        <f t="shared" si="51"/>
        <v>0</v>
      </c>
      <c r="I227" s="36">
        <f t="shared" si="43"/>
        <v>0</v>
      </c>
      <c r="J227" s="46">
        <f t="shared" si="42"/>
        <v>0</v>
      </c>
      <c r="K227" s="46" t="s">
        <v>491</v>
      </c>
    </row>
    <row r="228" spans="1:11" s="52" customFormat="1" ht="63">
      <c r="A228" s="56" t="s">
        <v>212</v>
      </c>
      <c r="B228" s="32">
        <v>992</v>
      </c>
      <c r="C228" s="39" t="s">
        <v>127</v>
      </c>
      <c r="D228" s="32" t="s">
        <v>213</v>
      </c>
      <c r="E228" s="39" t="s">
        <v>46</v>
      </c>
      <c r="F228" s="36">
        <v>100</v>
      </c>
      <c r="G228" s="36">
        <f t="shared" si="51"/>
        <v>0</v>
      </c>
      <c r="H228" s="36">
        <f t="shared" si="51"/>
        <v>0</v>
      </c>
      <c r="I228" s="36">
        <f t="shared" si="43"/>
        <v>0</v>
      </c>
      <c r="J228" s="46">
        <f t="shared" si="42"/>
        <v>0</v>
      </c>
      <c r="K228" s="46" t="s">
        <v>491</v>
      </c>
    </row>
    <row r="229" spans="1:11" s="52" customFormat="1" ht="47.25">
      <c r="A229" s="32" t="s">
        <v>214</v>
      </c>
      <c r="B229" s="32">
        <v>992</v>
      </c>
      <c r="C229" s="39" t="s">
        <v>127</v>
      </c>
      <c r="D229" s="32" t="s">
        <v>215</v>
      </c>
      <c r="E229" s="39" t="s">
        <v>46</v>
      </c>
      <c r="F229" s="36">
        <v>100</v>
      </c>
      <c r="G229" s="36">
        <f t="shared" si="51"/>
        <v>0</v>
      </c>
      <c r="H229" s="36">
        <f t="shared" si="51"/>
        <v>0</v>
      </c>
      <c r="I229" s="36">
        <f t="shared" si="43"/>
        <v>0</v>
      </c>
      <c r="J229" s="46">
        <f t="shared" si="42"/>
        <v>0</v>
      </c>
      <c r="K229" s="46" t="s">
        <v>491</v>
      </c>
    </row>
    <row r="230" spans="1:11" s="52" customFormat="1" ht="47.25">
      <c r="A230" s="40" t="s">
        <v>165</v>
      </c>
      <c r="B230" s="32">
        <v>992</v>
      </c>
      <c r="C230" s="39" t="s">
        <v>127</v>
      </c>
      <c r="D230" s="32" t="s">
        <v>215</v>
      </c>
      <c r="E230" s="39" t="s">
        <v>166</v>
      </c>
      <c r="F230" s="36">
        <v>100</v>
      </c>
      <c r="G230" s="36">
        <v>0</v>
      </c>
      <c r="H230" s="36">
        <v>0</v>
      </c>
      <c r="I230" s="36">
        <f t="shared" si="43"/>
        <v>0</v>
      </c>
      <c r="J230" s="46">
        <f t="shared" si="42"/>
        <v>0</v>
      </c>
      <c r="K230" s="46" t="s">
        <v>491</v>
      </c>
    </row>
    <row r="231" spans="1:11" s="52" customFormat="1" ht="15.75">
      <c r="A231" s="48" t="s">
        <v>87</v>
      </c>
      <c r="B231" s="48">
        <v>992</v>
      </c>
      <c r="C231" s="91" t="s">
        <v>88</v>
      </c>
      <c r="D231" s="91" t="s">
        <v>204</v>
      </c>
      <c r="E231" s="91" t="s">
        <v>46</v>
      </c>
      <c r="F231" s="37">
        <f>F232+F237+F257</f>
        <v>43513.940990000003</v>
      </c>
      <c r="G231" s="37">
        <f t="shared" ref="G231:H231" si="52">G232+G237+G257</f>
        <v>53069.327660000003</v>
      </c>
      <c r="H231" s="37">
        <f t="shared" si="52"/>
        <v>50474.241770000001</v>
      </c>
      <c r="I231" s="37">
        <f t="shared" si="43"/>
        <v>2595.0858899999998</v>
      </c>
      <c r="J231" s="47">
        <f t="shared" si="42"/>
        <v>116</v>
      </c>
      <c r="K231" s="47">
        <f t="shared" si="44"/>
        <v>95.11</v>
      </c>
    </row>
    <row r="232" spans="1:11" s="52" customFormat="1" ht="15.75">
      <c r="A232" s="39" t="s">
        <v>54</v>
      </c>
      <c r="B232" s="32">
        <v>992</v>
      </c>
      <c r="C232" s="33" t="s">
        <v>74</v>
      </c>
      <c r="D232" s="33" t="s">
        <v>204</v>
      </c>
      <c r="E232" s="33" t="s">
        <v>46</v>
      </c>
      <c r="F232" s="36">
        <v>430</v>
      </c>
      <c r="G232" s="36">
        <f t="shared" ref="G232:H235" si="53">G233</f>
        <v>2581.2454699999998</v>
      </c>
      <c r="H232" s="36">
        <f t="shared" si="53"/>
        <v>2304.2013999999999</v>
      </c>
      <c r="I232" s="36">
        <f t="shared" si="43"/>
        <v>277.04406999999998</v>
      </c>
      <c r="J232" s="46">
        <f t="shared" si="42"/>
        <v>535.86</v>
      </c>
      <c r="K232" s="46">
        <f t="shared" si="44"/>
        <v>89.27</v>
      </c>
    </row>
    <row r="233" spans="1:11" s="52" customFormat="1" ht="47.25">
      <c r="A233" s="38" t="s">
        <v>509</v>
      </c>
      <c r="B233" s="32">
        <v>992</v>
      </c>
      <c r="C233" s="33" t="s">
        <v>74</v>
      </c>
      <c r="D233" s="33" t="s">
        <v>9</v>
      </c>
      <c r="E233" s="33" t="s">
        <v>46</v>
      </c>
      <c r="F233" s="36">
        <v>430</v>
      </c>
      <c r="G233" s="36">
        <f t="shared" si="53"/>
        <v>2581.2454699999998</v>
      </c>
      <c r="H233" s="36">
        <f t="shared" si="53"/>
        <v>2304.2013999999999</v>
      </c>
      <c r="I233" s="36">
        <f t="shared" si="43"/>
        <v>277.04406999999998</v>
      </c>
      <c r="J233" s="46">
        <f t="shared" si="42"/>
        <v>535.86</v>
      </c>
      <c r="K233" s="46">
        <f t="shared" si="44"/>
        <v>89.27</v>
      </c>
    </row>
    <row r="234" spans="1:11" s="52" customFormat="1" ht="47.25">
      <c r="A234" s="60" t="s">
        <v>8</v>
      </c>
      <c r="B234" s="32">
        <v>992</v>
      </c>
      <c r="C234" s="33" t="s">
        <v>74</v>
      </c>
      <c r="D234" s="33" t="s">
        <v>10</v>
      </c>
      <c r="E234" s="33" t="s">
        <v>46</v>
      </c>
      <c r="F234" s="36">
        <v>430</v>
      </c>
      <c r="G234" s="36">
        <f t="shared" si="53"/>
        <v>2581.2454699999998</v>
      </c>
      <c r="H234" s="36">
        <f t="shared" si="53"/>
        <v>2304.2013999999999</v>
      </c>
      <c r="I234" s="36">
        <f t="shared" si="43"/>
        <v>277.04406999999998</v>
      </c>
      <c r="J234" s="46">
        <f t="shared" si="42"/>
        <v>535.86</v>
      </c>
      <c r="K234" s="46">
        <f t="shared" si="44"/>
        <v>89.27</v>
      </c>
    </row>
    <row r="235" spans="1:11" s="52" customFormat="1" ht="31.5">
      <c r="A235" s="32" t="s">
        <v>148</v>
      </c>
      <c r="B235" s="32">
        <v>992</v>
      </c>
      <c r="C235" s="39">
        <v>1001</v>
      </c>
      <c r="D235" s="39" t="s">
        <v>274</v>
      </c>
      <c r="E235" s="39" t="s">
        <v>46</v>
      </c>
      <c r="F235" s="36">
        <v>430</v>
      </c>
      <c r="G235" s="36">
        <f t="shared" si="53"/>
        <v>2581.2454699999998</v>
      </c>
      <c r="H235" s="36">
        <f t="shared" si="53"/>
        <v>2304.2013999999999</v>
      </c>
      <c r="I235" s="36">
        <f t="shared" si="43"/>
        <v>277.04406999999998</v>
      </c>
      <c r="J235" s="46">
        <f t="shared" ref="J235:J295" si="54">$H235/$F235*100</f>
        <v>535.86</v>
      </c>
      <c r="K235" s="46">
        <f t="shared" si="44"/>
        <v>89.27</v>
      </c>
    </row>
    <row r="236" spans="1:11" s="52" customFormat="1" ht="31.5">
      <c r="A236" s="32" t="s">
        <v>174</v>
      </c>
      <c r="B236" s="32">
        <v>992</v>
      </c>
      <c r="C236" s="39">
        <v>1001</v>
      </c>
      <c r="D236" s="39" t="s">
        <v>274</v>
      </c>
      <c r="E236" s="39" t="s">
        <v>175</v>
      </c>
      <c r="F236" s="36">
        <v>430</v>
      </c>
      <c r="G236" s="36">
        <v>2581.2454699999998</v>
      </c>
      <c r="H236" s="36">
        <v>2304.2013999999999</v>
      </c>
      <c r="I236" s="36">
        <f t="shared" si="43"/>
        <v>277.04406999999998</v>
      </c>
      <c r="J236" s="46">
        <f t="shared" si="54"/>
        <v>535.86</v>
      </c>
      <c r="K236" s="46">
        <f t="shared" si="44"/>
        <v>89.27</v>
      </c>
    </row>
    <row r="237" spans="1:11" s="52" customFormat="1" ht="15.75">
      <c r="A237" s="39" t="s">
        <v>106</v>
      </c>
      <c r="B237" s="32">
        <v>992</v>
      </c>
      <c r="C237" s="39" t="s">
        <v>107</v>
      </c>
      <c r="D237" s="39" t="s">
        <v>204</v>
      </c>
      <c r="E237" s="33" t="s">
        <v>46</v>
      </c>
      <c r="F237" s="35">
        <f>F238+F244</f>
        <v>42983.940990000003</v>
      </c>
      <c r="G237" s="35">
        <f t="shared" ref="G237:H237" si="55">G238+G244</f>
        <v>48784.802159999999</v>
      </c>
      <c r="H237" s="35">
        <f t="shared" si="55"/>
        <v>46466.760340000001</v>
      </c>
      <c r="I237" s="35">
        <f t="shared" si="43"/>
        <v>2318.0418199999999</v>
      </c>
      <c r="J237" s="45">
        <f t="shared" si="54"/>
        <v>108.1</v>
      </c>
      <c r="K237" s="45">
        <f t="shared" si="44"/>
        <v>95.25</v>
      </c>
    </row>
    <row r="238" spans="1:11" s="52" customFormat="1" ht="47.25">
      <c r="A238" s="38" t="s">
        <v>509</v>
      </c>
      <c r="B238" s="32">
        <v>992</v>
      </c>
      <c r="C238" s="33" t="s">
        <v>107</v>
      </c>
      <c r="D238" s="33" t="s">
        <v>9</v>
      </c>
      <c r="E238" s="33" t="s">
        <v>46</v>
      </c>
      <c r="F238" s="35">
        <f>F239</f>
        <v>14994.30125</v>
      </c>
      <c r="G238" s="35">
        <f t="shared" ref="G238:H239" si="56">G239</f>
        <v>13229.41279</v>
      </c>
      <c r="H238" s="35">
        <f t="shared" si="56"/>
        <v>11812.18037</v>
      </c>
      <c r="I238" s="35">
        <f t="shared" ref="I238:I243" si="57">$G238-$H238</f>
        <v>1417.23242</v>
      </c>
      <c r="J238" s="45">
        <f>$H238/$F238*100</f>
        <v>78.78</v>
      </c>
      <c r="K238" s="45">
        <f t="shared" ref="K238:K244" si="58">$H238/$G238*100</f>
        <v>89.29</v>
      </c>
    </row>
    <row r="239" spans="1:11" s="49" customFormat="1" ht="47.25">
      <c r="A239" s="38" t="s">
        <v>405</v>
      </c>
      <c r="B239" s="32">
        <v>992</v>
      </c>
      <c r="C239" s="39" t="s">
        <v>107</v>
      </c>
      <c r="D239" s="59" t="s">
        <v>406</v>
      </c>
      <c r="E239" s="33" t="s">
        <v>46</v>
      </c>
      <c r="F239" s="35">
        <f>F240</f>
        <v>14994.30125</v>
      </c>
      <c r="G239" s="35">
        <f t="shared" si="56"/>
        <v>13229.41279</v>
      </c>
      <c r="H239" s="35">
        <f t="shared" si="56"/>
        <v>11812.18037</v>
      </c>
      <c r="I239" s="35">
        <f t="shared" si="57"/>
        <v>1417.23242</v>
      </c>
      <c r="J239" s="45">
        <f>$H239/$F239*100</f>
        <v>78.78</v>
      </c>
      <c r="K239" s="45">
        <f t="shared" si="58"/>
        <v>89.29</v>
      </c>
    </row>
    <row r="240" spans="1:11" s="49" customFormat="1" ht="63">
      <c r="A240" s="38" t="s">
        <v>407</v>
      </c>
      <c r="B240" s="32">
        <v>992</v>
      </c>
      <c r="C240" s="39" t="s">
        <v>107</v>
      </c>
      <c r="D240" s="59" t="s">
        <v>408</v>
      </c>
      <c r="E240" s="33" t="s">
        <v>46</v>
      </c>
      <c r="F240" s="36">
        <f>F241+F242+F243</f>
        <v>14994.30125</v>
      </c>
      <c r="G240" s="36">
        <f>G241+G242+G243</f>
        <v>13229.41279</v>
      </c>
      <c r="H240" s="36">
        <f>H241+H242+H243</f>
        <v>11812.18037</v>
      </c>
      <c r="I240" s="36">
        <f t="shared" si="57"/>
        <v>1417.23242</v>
      </c>
      <c r="J240" s="46">
        <f>$H240/$F240*100</f>
        <v>78.78</v>
      </c>
      <c r="K240" s="46">
        <f t="shared" si="58"/>
        <v>89.29</v>
      </c>
    </row>
    <row r="241" spans="1:11" s="52" customFormat="1" ht="47.25">
      <c r="A241" s="40" t="s">
        <v>165</v>
      </c>
      <c r="B241" s="32">
        <v>992</v>
      </c>
      <c r="C241" s="39" t="s">
        <v>107</v>
      </c>
      <c r="D241" s="59" t="s">
        <v>408</v>
      </c>
      <c r="E241" s="33" t="s">
        <v>166</v>
      </c>
      <c r="F241" s="36">
        <v>160</v>
      </c>
      <c r="G241" s="36">
        <v>160</v>
      </c>
      <c r="H241" s="36">
        <v>0</v>
      </c>
      <c r="I241" s="36">
        <f t="shared" si="57"/>
        <v>160</v>
      </c>
      <c r="J241" s="46">
        <f>$H241/$F241*100</f>
        <v>0</v>
      </c>
      <c r="K241" s="46">
        <f t="shared" si="58"/>
        <v>0</v>
      </c>
    </row>
    <row r="242" spans="1:11" s="52" customFormat="1" ht="31.5">
      <c r="A242" s="42" t="s">
        <v>174</v>
      </c>
      <c r="B242" s="32">
        <v>992</v>
      </c>
      <c r="C242" s="39" t="s">
        <v>107</v>
      </c>
      <c r="D242" s="59" t="s">
        <v>408</v>
      </c>
      <c r="E242" s="33" t="s">
        <v>175</v>
      </c>
      <c r="F242" s="35">
        <v>14834.30125</v>
      </c>
      <c r="G242" s="35">
        <v>8827.0264299999999</v>
      </c>
      <c r="H242" s="35">
        <v>7751.0065199999999</v>
      </c>
      <c r="I242" s="35">
        <f t="shared" si="57"/>
        <v>1076.01991</v>
      </c>
      <c r="J242" s="45">
        <f>$H242/$F242*100</f>
        <v>52.25</v>
      </c>
      <c r="K242" s="45">
        <f t="shared" si="58"/>
        <v>87.81</v>
      </c>
    </row>
    <row r="243" spans="1:11" s="52" customFormat="1" ht="31.5">
      <c r="A243" s="32" t="s">
        <v>176</v>
      </c>
      <c r="B243" s="32">
        <v>992</v>
      </c>
      <c r="C243" s="39" t="s">
        <v>107</v>
      </c>
      <c r="D243" s="59" t="s">
        <v>408</v>
      </c>
      <c r="E243" s="33" t="s">
        <v>177</v>
      </c>
      <c r="F243" s="35">
        <v>0</v>
      </c>
      <c r="G243" s="35">
        <v>4242.3863600000004</v>
      </c>
      <c r="H243" s="35">
        <v>4061.1738500000001</v>
      </c>
      <c r="I243" s="35">
        <f t="shared" si="57"/>
        <v>181.21251000000001</v>
      </c>
      <c r="J243" s="45" t="s">
        <v>491</v>
      </c>
      <c r="K243" s="45">
        <f t="shared" si="58"/>
        <v>95.73</v>
      </c>
    </row>
    <row r="244" spans="1:11" s="52" customFormat="1" ht="63">
      <c r="A244" s="38" t="s">
        <v>364</v>
      </c>
      <c r="B244" s="32">
        <v>992</v>
      </c>
      <c r="C244" s="39" t="s">
        <v>107</v>
      </c>
      <c r="D244" s="39" t="s">
        <v>237</v>
      </c>
      <c r="E244" s="39" t="s">
        <v>46</v>
      </c>
      <c r="F244" s="35">
        <f>F245+F250</f>
        <v>27989.639739999999</v>
      </c>
      <c r="G244" s="35">
        <f t="shared" ref="G244:H244" si="59">G245+G250</f>
        <v>35555.389369999997</v>
      </c>
      <c r="H244" s="35">
        <f t="shared" si="59"/>
        <v>34654.579969999999</v>
      </c>
      <c r="I244" s="35">
        <f t="shared" si="43"/>
        <v>900.80939999999998</v>
      </c>
      <c r="J244" s="45">
        <f t="shared" si="54"/>
        <v>123.81</v>
      </c>
      <c r="K244" s="45">
        <f t="shared" si="58"/>
        <v>97.47</v>
      </c>
    </row>
    <row r="245" spans="1:11" s="52" customFormat="1" ht="15.75">
      <c r="A245" s="54" t="s">
        <v>410</v>
      </c>
      <c r="B245" s="32">
        <v>992</v>
      </c>
      <c r="C245" s="39" t="s">
        <v>107</v>
      </c>
      <c r="D245" s="39" t="s">
        <v>411</v>
      </c>
      <c r="E245" s="39" t="s">
        <v>46</v>
      </c>
      <c r="F245" s="35">
        <f>F246+F248</f>
        <v>9915.6395400000001</v>
      </c>
      <c r="G245" s="35">
        <f>G246+G248</f>
        <v>10560.744769999999</v>
      </c>
      <c r="H245" s="35">
        <f>H246+H248</f>
        <v>10560.744769999999</v>
      </c>
      <c r="I245" s="35">
        <f t="shared" ref="I245:I297" si="60">$G245-$H245</f>
        <v>0</v>
      </c>
      <c r="J245" s="45">
        <f t="shared" si="54"/>
        <v>106.51</v>
      </c>
      <c r="K245" s="45">
        <f t="shared" ref="K245:K296" si="61">$H245/$G245*100</f>
        <v>100</v>
      </c>
    </row>
    <row r="246" spans="1:11" s="52" customFormat="1" ht="63">
      <c r="A246" s="32" t="s">
        <v>286</v>
      </c>
      <c r="B246" s="32">
        <v>992</v>
      </c>
      <c r="C246" s="39" t="s">
        <v>107</v>
      </c>
      <c r="D246" s="39" t="s">
        <v>472</v>
      </c>
      <c r="E246" s="39" t="s">
        <v>46</v>
      </c>
      <c r="F246" s="36">
        <f>F247</f>
        <v>2342.42083</v>
      </c>
      <c r="G246" s="36">
        <f>G247</f>
        <v>2781.6247400000002</v>
      </c>
      <c r="H246" s="36">
        <f>H247</f>
        <v>2781.6247400000002</v>
      </c>
      <c r="I246" s="36">
        <f t="shared" si="60"/>
        <v>0</v>
      </c>
      <c r="J246" s="46">
        <f t="shared" si="54"/>
        <v>118.75</v>
      </c>
      <c r="K246" s="46">
        <f t="shared" si="61"/>
        <v>100</v>
      </c>
    </row>
    <row r="247" spans="1:11" s="52" customFormat="1" ht="31.5">
      <c r="A247" s="32" t="s">
        <v>176</v>
      </c>
      <c r="B247" s="32">
        <v>992</v>
      </c>
      <c r="C247" s="39" t="s">
        <v>107</v>
      </c>
      <c r="D247" s="39" t="s">
        <v>472</v>
      </c>
      <c r="E247" s="39" t="s">
        <v>177</v>
      </c>
      <c r="F247" s="36">
        <v>2342.42083</v>
      </c>
      <c r="G247" s="36">
        <v>2781.6247400000002</v>
      </c>
      <c r="H247" s="36">
        <v>2781.6247400000002</v>
      </c>
      <c r="I247" s="36">
        <f t="shared" si="60"/>
        <v>0</v>
      </c>
      <c r="J247" s="46">
        <f t="shared" si="54"/>
        <v>118.75</v>
      </c>
      <c r="K247" s="46">
        <f t="shared" si="61"/>
        <v>100</v>
      </c>
    </row>
    <row r="248" spans="1:11" s="52" customFormat="1" ht="78.75">
      <c r="A248" s="38" t="s">
        <v>287</v>
      </c>
      <c r="B248" s="32">
        <v>992</v>
      </c>
      <c r="C248" s="39" t="s">
        <v>107</v>
      </c>
      <c r="D248" s="39" t="s">
        <v>472</v>
      </c>
      <c r="E248" s="39" t="s">
        <v>46</v>
      </c>
      <c r="F248" s="35">
        <f>F249</f>
        <v>7573.2187100000001</v>
      </c>
      <c r="G248" s="35">
        <f>G249</f>
        <v>7779.12003</v>
      </c>
      <c r="H248" s="35">
        <f>H249</f>
        <v>7779.12003</v>
      </c>
      <c r="I248" s="35">
        <f t="shared" si="60"/>
        <v>0</v>
      </c>
      <c r="J248" s="45">
        <f t="shared" si="54"/>
        <v>102.72</v>
      </c>
      <c r="K248" s="45">
        <f t="shared" si="61"/>
        <v>100</v>
      </c>
    </row>
    <row r="249" spans="1:11" s="52" customFormat="1" ht="31.5">
      <c r="A249" s="32" t="s">
        <v>176</v>
      </c>
      <c r="B249" s="32">
        <v>992</v>
      </c>
      <c r="C249" s="39" t="s">
        <v>107</v>
      </c>
      <c r="D249" s="39" t="s">
        <v>472</v>
      </c>
      <c r="E249" s="39" t="s">
        <v>177</v>
      </c>
      <c r="F249" s="35">
        <v>7573.2187100000001</v>
      </c>
      <c r="G249" s="35">
        <v>7779.12003</v>
      </c>
      <c r="H249" s="35">
        <v>7779.12003</v>
      </c>
      <c r="I249" s="35">
        <f t="shared" si="60"/>
        <v>0</v>
      </c>
      <c r="J249" s="45">
        <f t="shared" si="54"/>
        <v>102.72</v>
      </c>
      <c r="K249" s="45">
        <f t="shared" si="61"/>
        <v>100</v>
      </c>
    </row>
    <row r="250" spans="1:11" s="52" customFormat="1" ht="94.5">
      <c r="A250" s="38" t="s">
        <v>412</v>
      </c>
      <c r="B250" s="32">
        <v>992</v>
      </c>
      <c r="C250" s="39" t="s">
        <v>107</v>
      </c>
      <c r="D250" s="59" t="s">
        <v>413</v>
      </c>
      <c r="E250" s="39" t="s">
        <v>46</v>
      </c>
      <c r="F250" s="35">
        <f>F251+F253</f>
        <v>18074.000199999999</v>
      </c>
      <c r="G250" s="35">
        <f>G251+G253</f>
        <v>24994.6446</v>
      </c>
      <c r="H250" s="35">
        <f>H251+H253</f>
        <v>24093.835200000001</v>
      </c>
      <c r="I250" s="35">
        <f t="shared" si="60"/>
        <v>900.80939999999998</v>
      </c>
      <c r="J250" s="45">
        <f t="shared" si="54"/>
        <v>133.31</v>
      </c>
      <c r="K250" s="45">
        <f t="shared" si="61"/>
        <v>96.4</v>
      </c>
    </row>
    <row r="251" spans="1:11" s="52" customFormat="1" ht="63">
      <c r="A251" s="38" t="s">
        <v>414</v>
      </c>
      <c r="B251" s="32">
        <v>992</v>
      </c>
      <c r="C251" s="39" t="s">
        <v>107</v>
      </c>
      <c r="D251" s="54" t="s">
        <v>415</v>
      </c>
      <c r="E251" s="39" t="s">
        <v>46</v>
      </c>
      <c r="F251" s="36">
        <f>F252</f>
        <v>12784.77</v>
      </c>
      <c r="G251" s="36">
        <f>G252</f>
        <v>22360.799999999999</v>
      </c>
      <c r="H251" s="36">
        <f>H252</f>
        <v>21459.990600000001</v>
      </c>
      <c r="I251" s="36">
        <f t="shared" si="60"/>
        <v>900.80939999999998</v>
      </c>
      <c r="J251" s="46">
        <f t="shared" si="54"/>
        <v>167.86</v>
      </c>
      <c r="K251" s="46">
        <f t="shared" si="61"/>
        <v>95.97</v>
      </c>
    </row>
    <row r="252" spans="1:11" s="52" customFormat="1" ht="15.75">
      <c r="A252" s="39" t="s">
        <v>172</v>
      </c>
      <c r="B252" s="32">
        <v>992</v>
      </c>
      <c r="C252" s="39" t="s">
        <v>107</v>
      </c>
      <c r="D252" s="54" t="s">
        <v>415</v>
      </c>
      <c r="E252" s="39" t="s">
        <v>173</v>
      </c>
      <c r="F252" s="35">
        <v>12784.77</v>
      </c>
      <c r="G252" s="35">
        <v>22360.799999999999</v>
      </c>
      <c r="H252" s="35">
        <v>21459.990600000001</v>
      </c>
      <c r="I252" s="35">
        <f t="shared" si="60"/>
        <v>900.80939999999998</v>
      </c>
      <c r="J252" s="45">
        <f t="shared" si="54"/>
        <v>167.86</v>
      </c>
      <c r="K252" s="45">
        <f t="shared" si="61"/>
        <v>95.97</v>
      </c>
    </row>
    <row r="253" spans="1:11" s="52" customFormat="1" ht="78.75">
      <c r="A253" s="38" t="s">
        <v>416</v>
      </c>
      <c r="B253" s="32">
        <v>992</v>
      </c>
      <c r="C253" s="39" t="s">
        <v>107</v>
      </c>
      <c r="D253" s="54" t="s">
        <v>417</v>
      </c>
      <c r="E253" s="39" t="s">
        <v>46</v>
      </c>
      <c r="F253" s="36">
        <f>F254+F255+F256</f>
        <v>5289.2302</v>
      </c>
      <c r="G253" s="36">
        <f>G254+G255+G256</f>
        <v>2633.8445999999999</v>
      </c>
      <c r="H253" s="36">
        <f>H254+H255+H256</f>
        <v>2633.8445999999999</v>
      </c>
      <c r="I253" s="36">
        <f t="shared" si="60"/>
        <v>0</v>
      </c>
      <c r="J253" s="46">
        <f t="shared" si="54"/>
        <v>49.8</v>
      </c>
      <c r="K253" s="46">
        <f t="shared" si="61"/>
        <v>100</v>
      </c>
    </row>
    <row r="254" spans="1:11" s="52" customFormat="1" ht="31.5">
      <c r="A254" s="32" t="s">
        <v>167</v>
      </c>
      <c r="B254" s="32">
        <v>992</v>
      </c>
      <c r="C254" s="39" t="s">
        <v>107</v>
      </c>
      <c r="D254" s="54" t="s">
        <v>417</v>
      </c>
      <c r="E254" s="39" t="s">
        <v>168</v>
      </c>
      <c r="F254" s="35">
        <v>0</v>
      </c>
      <c r="G254" s="35">
        <v>0</v>
      </c>
      <c r="H254" s="35">
        <v>0</v>
      </c>
      <c r="I254" s="35">
        <f t="shared" si="60"/>
        <v>0</v>
      </c>
      <c r="J254" s="45" t="s">
        <v>491</v>
      </c>
      <c r="K254" s="45" t="s">
        <v>491</v>
      </c>
    </row>
    <row r="255" spans="1:11" s="52" customFormat="1" ht="47.25">
      <c r="A255" s="40" t="s">
        <v>165</v>
      </c>
      <c r="B255" s="32">
        <v>992</v>
      </c>
      <c r="C255" s="39" t="s">
        <v>107</v>
      </c>
      <c r="D255" s="54" t="s">
        <v>417</v>
      </c>
      <c r="E255" s="39" t="s">
        <v>166</v>
      </c>
      <c r="F255" s="35">
        <v>0</v>
      </c>
      <c r="G255" s="35">
        <v>0</v>
      </c>
      <c r="H255" s="35">
        <v>0</v>
      </c>
      <c r="I255" s="35">
        <f t="shared" si="60"/>
        <v>0</v>
      </c>
      <c r="J255" s="45" t="s">
        <v>491</v>
      </c>
      <c r="K255" s="45" t="s">
        <v>491</v>
      </c>
    </row>
    <row r="256" spans="1:11" s="52" customFormat="1" ht="15.75">
      <c r="A256" s="39" t="s">
        <v>172</v>
      </c>
      <c r="B256" s="32">
        <v>992</v>
      </c>
      <c r="C256" s="39" t="s">
        <v>107</v>
      </c>
      <c r="D256" s="54" t="s">
        <v>417</v>
      </c>
      <c r="E256" s="39" t="s">
        <v>173</v>
      </c>
      <c r="F256" s="35">
        <v>5289.2302</v>
      </c>
      <c r="G256" s="35">
        <v>2633.8445999999999</v>
      </c>
      <c r="H256" s="35">
        <v>2633.8445999999999</v>
      </c>
      <c r="I256" s="35">
        <f t="shared" si="60"/>
        <v>0</v>
      </c>
      <c r="J256" s="45">
        <f t="shared" si="54"/>
        <v>49.8</v>
      </c>
      <c r="K256" s="45">
        <f t="shared" si="61"/>
        <v>100</v>
      </c>
    </row>
    <row r="257" spans="1:11" s="52" customFormat="1" ht="15.75">
      <c r="A257" s="32" t="s">
        <v>149</v>
      </c>
      <c r="B257" s="32">
        <v>992</v>
      </c>
      <c r="C257" s="39" t="s">
        <v>150</v>
      </c>
      <c r="D257" s="39" t="s">
        <v>204</v>
      </c>
      <c r="E257" s="39" t="s">
        <v>46</v>
      </c>
      <c r="F257" s="35">
        <f>F258+F262</f>
        <v>100</v>
      </c>
      <c r="G257" s="35">
        <f>G258+G262</f>
        <v>1703.2800299999999</v>
      </c>
      <c r="H257" s="35">
        <f>H258+H262</f>
        <v>1703.2800299999999</v>
      </c>
      <c r="I257" s="35">
        <f t="shared" si="60"/>
        <v>0</v>
      </c>
      <c r="J257" s="45">
        <f t="shared" si="54"/>
        <v>1703.28</v>
      </c>
      <c r="K257" s="45">
        <f t="shared" si="61"/>
        <v>100</v>
      </c>
    </row>
    <row r="258" spans="1:11" s="52" customFormat="1" ht="47.25">
      <c r="A258" s="38" t="s">
        <v>509</v>
      </c>
      <c r="B258" s="32">
        <v>992</v>
      </c>
      <c r="C258" s="39" t="s">
        <v>150</v>
      </c>
      <c r="D258" s="39" t="s">
        <v>9</v>
      </c>
      <c r="E258" s="39" t="s">
        <v>46</v>
      </c>
      <c r="F258" s="35">
        <f t="shared" ref="F258:H258" si="62">F259</f>
        <v>100</v>
      </c>
      <c r="G258" s="35">
        <f t="shared" si="62"/>
        <v>507.62200000000001</v>
      </c>
      <c r="H258" s="35">
        <f t="shared" si="62"/>
        <v>507.62200000000001</v>
      </c>
      <c r="I258" s="35">
        <f t="shared" si="60"/>
        <v>0</v>
      </c>
      <c r="J258" s="45">
        <f t="shared" si="54"/>
        <v>507.62</v>
      </c>
      <c r="K258" s="45">
        <f t="shared" si="61"/>
        <v>100</v>
      </c>
    </row>
    <row r="259" spans="1:11" s="52" customFormat="1" ht="15.75">
      <c r="A259" s="38" t="s">
        <v>11</v>
      </c>
      <c r="B259" s="32">
        <v>992</v>
      </c>
      <c r="C259" s="39" t="s">
        <v>150</v>
      </c>
      <c r="D259" s="39" t="s">
        <v>12</v>
      </c>
      <c r="E259" s="39" t="s">
        <v>46</v>
      </c>
      <c r="F259" s="36">
        <v>100</v>
      </c>
      <c r="G259" s="36">
        <f>G260</f>
        <v>507.62200000000001</v>
      </c>
      <c r="H259" s="36">
        <f>H260</f>
        <v>507.62200000000001</v>
      </c>
      <c r="I259" s="36">
        <f t="shared" si="60"/>
        <v>0</v>
      </c>
      <c r="J259" s="46">
        <f t="shared" si="54"/>
        <v>507.62</v>
      </c>
      <c r="K259" s="46">
        <f t="shared" si="61"/>
        <v>100</v>
      </c>
    </row>
    <row r="260" spans="1:11" s="52" customFormat="1" ht="47.25">
      <c r="A260" s="41" t="s">
        <v>313</v>
      </c>
      <c r="B260" s="32">
        <v>992</v>
      </c>
      <c r="C260" s="39" t="s">
        <v>150</v>
      </c>
      <c r="D260" s="59" t="s">
        <v>13</v>
      </c>
      <c r="E260" s="39" t="s">
        <v>46</v>
      </c>
      <c r="F260" s="36">
        <v>100</v>
      </c>
      <c r="G260" s="36">
        <f>G261</f>
        <v>507.62200000000001</v>
      </c>
      <c r="H260" s="36">
        <f>H261</f>
        <v>507.62200000000001</v>
      </c>
      <c r="I260" s="36">
        <f t="shared" si="60"/>
        <v>0</v>
      </c>
      <c r="J260" s="46">
        <f t="shared" si="54"/>
        <v>507.62</v>
      </c>
      <c r="K260" s="46">
        <f t="shared" si="61"/>
        <v>100</v>
      </c>
    </row>
    <row r="261" spans="1:11" s="52" customFormat="1" ht="47.25">
      <c r="A261" s="40" t="s">
        <v>165</v>
      </c>
      <c r="B261" s="32">
        <v>992</v>
      </c>
      <c r="C261" s="39" t="s">
        <v>150</v>
      </c>
      <c r="D261" s="59" t="s">
        <v>13</v>
      </c>
      <c r="E261" s="39" t="s">
        <v>166</v>
      </c>
      <c r="F261" s="36">
        <v>100</v>
      </c>
      <c r="G261" s="36">
        <v>507.62200000000001</v>
      </c>
      <c r="H261" s="36">
        <v>507.62200000000001</v>
      </c>
      <c r="I261" s="36">
        <f t="shared" si="60"/>
        <v>0</v>
      </c>
      <c r="J261" s="46">
        <f t="shared" si="54"/>
        <v>507.62</v>
      </c>
      <c r="K261" s="46">
        <f t="shared" si="61"/>
        <v>100</v>
      </c>
    </row>
    <row r="262" spans="1:11" s="52" customFormat="1" ht="94.5">
      <c r="A262" s="38" t="s">
        <v>412</v>
      </c>
      <c r="B262" s="32">
        <v>992</v>
      </c>
      <c r="C262" s="39" t="s">
        <v>150</v>
      </c>
      <c r="D262" s="39" t="s">
        <v>413</v>
      </c>
      <c r="E262" s="39" t="s">
        <v>46</v>
      </c>
      <c r="F262" s="35">
        <f>F263</f>
        <v>0</v>
      </c>
      <c r="G262" s="35">
        <f>G263</f>
        <v>1195.6580300000001</v>
      </c>
      <c r="H262" s="35">
        <f>H263</f>
        <v>1195.6580300000001</v>
      </c>
      <c r="I262" s="35">
        <f t="shared" si="60"/>
        <v>0</v>
      </c>
      <c r="J262" s="45" t="s">
        <v>491</v>
      </c>
      <c r="K262" s="45">
        <f t="shared" si="61"/>
        <v>100</v>
      </c>
    </row>
    <row r="263" spans="1:11" s="52" customFormat="1" ht="78.75">
      <c r="A263" s="38" t="s">
        <v>324</v>
      </c>
      <c r="B263" s="32">
        <v>992</v>
      </c>
      <c r="C263" s="39" t="s">
        <v>150</v>
      </c>
      <c r="D263" s="54" t="s">
        <v>417</v>
      </c>
      <c r="E263" s="39" t="s">
        <v>46</v>
      </c>
      <c r="F263" s="35">
        <f>F264+F265</f>
        <v>0</v>
      </c>
      <c r="G263" s="35">
        <f>G264+G265</f>
        <v>1195.6580300000001</v>
      </c>
      <c r="H263" s="35">
        <f>H264+H265</f>
        <v>1195.6580300000001</v>
      </c>
      <c r="I263" s="35">
        <f t="shared" si="60"/>
        <v>0</v>
      </c>
      <c r="J263" s="45" t="s">
        <v>491</v>
      </c>
      <c r="K263" s="45">
        <f t="shared" si="61"/>
        <v>100</v>
      </c>
    </row>
    <row r="264" spans="1:11" s="52" customFormat="1" ht="31.5">
      <c r="A264" s="32" t="s">
        <v>167</v>
      </c>
      <c r="B264" s="32">
        <v>992</v>
      </c>
      <c r="C264" s="39" t="s">
        <v>150</v>
      </c>
      <c r="D264" s="54" t="s">
        <v>417</v>
      </c>
      <c r="E264" s="39" t="s">
        <v>168</v>
      </c>
      <c r="F264" s="35">
        <v>0</v>
      </c>
      <c r="G264" s="35">
        <v>796.93678</v>
      </c>
      <c r="H264" s="35">
        <v>796.93678</v>
      </c>
      <c r="I264" s="35">
        <f t="shared" si="60"/>
        <v>0</v>
      </c>
      <c r="J264" s="45" t="s">
        <v>491</v>
      </c>
      <c r="K264" s="45">
        <f t="shared" si="61"/>
        <v>100</v>
      </c>
    </row>
    <row r="265" spans="1:11" s="52" customFormat="1" ht="47.25">
      <c r="A265" s="40" t="s">
        <v>165</v>
      </c>
      <c r="B265" s="32">
        <v>992</v>
      </c>
      <c r="C265" s="39" t="s">
        <v>150</v>
      </c>
      <c r="D265" s="54" t="s">
        <v>417</v>
      </c>
      <c r="E265" s="39" t="s">
        <v>166</v>
      </c>
      <c r="F265" s="35">
        <v>0</v>
      </c>
      <c r="G265" s="35">
        <v>398.72125</v>
      </c>
      <c r="H265" s="35">
        <v>398.72125</v>
      </c>
      <c r="I265" s="35">
        <f t="shared" si="60"/>
        <v>0</v>
      </c>
      <c r="J265" s="45" t="s">
        <v>491</v>
      </c>
      <c r="K265" s="45">
        <f t="shared" si="61"/>
        <v>100</v>
      </c>
    </row>
    <row r="266" spans="1:11" s="52" customFormat="1" ht="15.75">
      <c r="A266" s="48" t="s">
        <v>64</v>
      </c>
      <c r="B266" s="48">
        <v>992</v>
      </c>
      <c r="C266" s="44" t="s">
        <v>78</v>
      </c>
      <c r="D266" s="44" t="s">
        <v>204</v>
      </c>
      <c r="E266" s="44" t="s">
        <v>46</v>
      </c>
      <c r="F266" s="37">
        <f>F267+F276</f>
        <v>15104.91367</v>
      </c>
      <c r="G266" s="37">
        <f>G267+G276</f>
        <v>13447.95717</v>
      </c>
      <c r="H266" s="37">
        <f>H267+H276</f>
        <v>13364.38156</v>
      </c>
      <c r="I266" s="37">
        <f t="shared" si="60"/>
        <v>83.575609999999998</v>
      </c>
      <c r="J266" s="47">
        <f t="shared" si="54"/>
        <v>88.48</v>
      </c>
      <c r="K266" s="47">
        <f t="shared" si="61"/>
        <v>99.38</v>
      </c>
    </row>
    <row r="267" spans="1:11" s="52" customFormat="1" ht="15.75">
      <c r="A267" s="32" t="s">
        <v>64</v>
      </c>
      <c r="B267" s="32">
        <v>992</v>
      </c>
      <c r="C267" s="39" t="s">
        <v>75</v>
      </c>
      <c r="D267" s="39" t="s">
        <v>204</v>
      </c>
      <c r="E267" s="39" t="s">
        <v>46</v>
      </c>
      <c r="F267" s="35">
        <f>F268</f>
        <v>13978.1988</v>
      </c>
      <c r="G267" s="35">
        <f>G268</f>
        <v>12321.2423</v>
      </c>
      <c r="H267" s="35">
        <f>H268</f>
        <v>12237.66669</v>
      </c>
      <c r="I267" s="35">
        <f t="shared" si="60"/>
        <v>83.575609999999998</v>
      </c>
      <c r="J267" s="45">
        <f t="shared" si="54"/>
        <v>87.55</v>
      </c>
      <c r="K267" s="45">
        <f t="shared" si="61"/>
        <v>99.32</v>
      </c>
    </row>
    <row r="268" spans="1:11" s="52" customFormat="1" ht="47.25">
      <c r="A268" s="43" t="s">
        <v>365</v>
      </c>
      <c r="B268" s="32">
        <v>992</v>
      </c>
      <c r="C268" s="39" t="s">
        <v>75</v>
      </c>
      <c r="D268" s="39" t="s">
        <v>15</v>
      </c>
      <c r="E268" s="39" t="s">
        <v>46</v>
      </c>
      <c r="F268" s="35">
        <f t="shared" ref="F268:H268" si="63">F269</f>
        <v>13978.1988</v>
      </c>
      <c r="G268" s="35">
        <f t="shared" si="63"/>
        <v>12321.2423</v>
      </c>
      <c r="H268" s="35">
        <f t="shared" si="63"/>
        <v>12237.66669</v>
      </c>
      <c r="I268" s="35">
        <f t="shared" si="60"/>
        <v>83.575609999999998</v>
      </c>
      <c r="J268" s="45">
        <f t="shared" si="54"/>
        <v>87.55</v>
      </c>
      <c r="K268" s="45">
        <f t="shared" si="61"/>
        <v>99.32</v>
      </c>
    </row>
    <row r="269" spans="1:11" s="52" customFormat="1" ht="47.25">
      <c r="A269" s="43" t="s">
        <v>14</v>
      </c>
      <c r="B269" s="32">
        <v>992</v>
      </c>
      <c r="C269" s="39" t="s">
        <v>75</v>
      </c>
      <c r="D269" s="39" t="s">
        <v>16</v>
      </c>
      <c r="E269" s="39" t="s">
        <v>46</v>
      </c>
      <c r="F269" s="35">
        <f>F271+F273+F275</f>
        <v>13978.1988</v>
      </c>
      <c r="G269" s="35">
        <f>G271+G273+G275</f>
        <v>12321.2423</v>
      </c>
      <c r="H269" s="35">
        <f>H271+H273+H275</f>
        <v>12237.66669</v>
      </c>
      <c r="I269" s="35">
        <f t="shared" si="60"/>
        <v>83.575609999999998</v>
      </c>
      <c r="J269" s="45">
        <f t="shared" si="54"/>
        <v>87.55</v>
      </c>
      <c r="K269" s="45">
        <f t="shared" si="61"/>
        <v>99.32</v>
      </c>
    </row>
    <row r="270" spans="1:11" s="49" customFormat="1" ht="47.25">
      <c r="A270" s="39" t="s">
        <v>153</v>
      </c>
      <c r="B270" s="32">
        <v>992</v>
      </c>
      <c r="C270" s="34" t="s">
        <v>75</v>
      </c>
      <c r="D270" s="34" t="s">
        <v>17</v>
      </c>
      <c r="E270" s="34" t="s">
        <v>46</v>
      </c>
      <c r="F270" s="36">
        <f>F271</f>
        <v>1759.9680000000001</v>
      </c>
      <c r="G270" s="36">
        <f>G271</f>
        <v>1257.1199999999999</v>
      </c>
      <c r="H270" s="36">
        <f>H271</f>
        <v>1257.1199999999999</v>
      </c>
      <c r="I270" s="36">
        <f t="shared" si="60"/>
        <v>0</v>
      </c>
      <c r="J270" s="46">
        <f t="shared" si="54"/>
        <v>71.430000000000007</v>
      </c>
      <c r="K270" s="46">
        <f t="shared" si="61"/>
        <v>100</v>
      </c>
    </row>
    <row r="271" spans="1:11" s="49" customFormat="1" ht="15.75">
      <c r="A271" s="32" t="s">
        <v>103</v>
      </c>
      <c r="B271" s="32">
        <v>992</v>
      </c>
      <c r="C271" s="34" t="s">
        <v>75</v>
      </c>
      <c r="D271" s="34" t="s">
        <v>17</v>
      </c>
      <c r="E271" s="34" t="s">
        <v>115</v>
      </c>
      <c r="F271" s="36">
        <v>1759.9680000000001</v>
      </c>
      <c r="G271" s="36">
        <v>1257.1199999999999</v>
      </c>
      <c r="H271" s="36">
        <v>1257.1199999999999</v>
      </c>
      <c r="I271" s="36">
        <f t="shared" si="60"/>
        <v>0</v>
      </c>
      <c r="J271" s="46">
        <f t="shared" si="54"/>
        <v>71.430000000000007</v>
      </c>
      <c r="K271" s="46">
        <f t="shared" si="61"/>
        <v>100</v>
      </c>
    </row>
    <row r="272" spans="1:11" s="49" customFormat="1" ht="94.5">
      <c r="A272" s="39" t="s">
        <v>152</v>
      </c>
      <c r="B272" s="32">
        <v>992</v>
      </c>
      <c r="C272" s="34" t="s">
        <v>75</v>
      </c>
      <c r="D272" s="34" t="s">
        <v>18</v>
      </c>
      <c r="E272" s="34" t="s">
        <v>46</v>
      </c>
      <c r="F272" s="36">
        <f>F273</f>
        <v>1200</v>
      </c>
      <c r="G272" s="36">
        <f>G273</f>
        <v>1372.8</v>
      </c>
      <c r="H272" s="36">
        <f>H273</f>
        <v>1289.2243900000001</v>
      </c>
      <c r="I272" s="36">
        <f t="shared" si="60"/>
        <v>83.575609999999998</v>
      </c>
      <c r="J272" s="46">
        <f t="shared" si="54"/>
        <v>107.44</v>
      </c>
      <c r="K272" s="46">
        <f t="shared" si="61"/>
        <v>93.91</v>
      </c>
    </row>
    <row r="273" spans="1:11" s="49" customFormat="1" ht="47.25">
      <c r="A273" s="40" t="s">
        <v>165</v>
      </c>
      <c r="B273" s="32">
        <v>992</v>
      </c>
      <c r="C273" s="34" t="s">
        <v>75</v>
      </c>
      <c r="D273" s="34" t="s">
        <v>18</v>
      </c>
      <c r="E273" s="34" t="s">
        <v>166</v>
      </c>
      <c r="F273" s="36">
        <v>1200</v>
      </c>
      <c r="G273" s="36">
        <v>1372.8</v>
      </c>
      <c r="H273" s="36">
        <v>1289.2243900000001</v>
      </c>
      <c r="I273" s="36">
        <f t="shared" si="60"/>
        <v>83.575609999999998</v>
      </c>
      <c r="J273" s="46">
        <f t="shared" si="54"/>
        <v>107.44</v>
      </c>
      <c r="K273" s="46">
        <f t="shared" si="61"/>
        <v>93.91</v>
      </c>
    </row>
    <row r="274" spans="1:11" s="52" customFormat="1" ht="47.25">
      <c r="A274" s="32" t="s">
        <v>201</v>
      </c>
      <c r="B274" s="32">
        <v>992</v>
      </c>
      <c r="C274" s="34" t="s">
        <v>75</v>
      </c>
      <c r="D274" s="34" t="s">
        <v>19</v>
      </c>
      <c r="E274" s="34" t="s">
        <v>46</v>
      </c>
      <c r="F274" s="36">
        <f>F275</f>
        <v>11018.230799999999</v>
      </c>
      <c r="G274" s="36">
        <f>G275</f>
        <v>9691.3222999999998</v>
      </c>
      <c r="H274" s="36">
        <f>H275</f>
        <v>9691.3222999999998</v>
      </c>
      <c r="I274" s="36">
        <f t="shared" si="60"/>
        <v>0</v>
      </c>
      <c r="J274" s="46">
        <f t="shared" si="54"/>
        <v>87.96</v>
      </c>
      <c r="K274" s="46">
        <f t="shared" si="61"/>
        <v>100</v>
      </c>
    </row>
    <row r="275" spans="1:11" s="52" customFormat="1" ht="15.75">
      <c r="A275" s="32" t="s">
        <v>202</v>
      </c>
      <c r="B275" s="32">
        <v>992</v>
      </c>
      <c r="C275" s="34" t="s">
        <v>75</v>
      </c>
      <c r="D275" s="34" t="s">
        <v>19</v>
      </c>
      <c r="E275" s="34" t="s">
        <v>203</v>
      </c>
      <c r="F275" s="36">
        <v>11018.230799999999</v>
      </c>
      <c r="G275" s="36">
        <v>9691.3222999999998</v>
      </c>
      <c r="H275" s="36">
        <v>9691.3222999999998</v>
      </c>
      <c r="I275" s="36">
        <f t="shared" si="60"/>
        <v>0</v>
      </c>
      <c r="J275" s="46">
        <f t="shared" si="54"/>
        <v>87.96</v>
      </c>
      <c r="K275" s="46">
        <f t="shared" si="61"/>
        <v>100</v>
      </c>
    </row>
    <row r="276" spans="1:11" s="52" customFormat="1" ht="15.75">
      <c r="A276" s="32" t="s">
        <v>295</v>
      </c>
      <c r="B276" s="32">
        <v>992</v>
      </c>
      <c r="C276" s="34" t="s">
        <v>296</v>
      </c>
      <c r="D276" s="34" t="s">
        <v>204</v>
      </c>
      <c r="E276" s="34" t="s">
        <v>46</v>
      </c>
      <c r="F276" s="35">
        <f>F277</f>
        <v>1126.71487</v>
      </c>
      <c r="G276" s="35">
        <f>G277</f>
        <v>1126.71487</v>
      </c>
      <c r="H276" s="35">
        <f>H277</f>
        <v>1126.71487</v>
      </c>
      <c r="I276" s="35">
        <f t="shared" si="60"/>
        <v>0</v>
      </c>
      <c r="J276" s="45">
        <f t="shared" si="54"/>
        <v>100</v>
      </c>
      <c r="K276" s="45">
        <f t="shared" si="61"/>
        <v>100</v>
      </c>
    </row>
    <row r="277" spans="1:11" s="52" customFormat="1" ht="47.25">
      <c r="A277" s="43" t="s">
        <v>365</v>
      </c>
      <c r="B277" s="32">
        <v>992</v>
      </c>
      <c r="C277" s="34" t="s">
        <v>296</v>
      </c>
      <c r="D277" s="39" t="s">
        <v>15</v>
      </c>
      <c r="E277" s="39" t="s">
        <v>46</v>
      </c>
      <c r="F277" s="35">
        <f>F278+F280+F282+F284</f>
        <v>1126.71487</v>
      </c>
      <c r="G277" s="35">
        <f>G278+G280+G282+G284</f>
        <v>1126.71487</v>
      </c>
      <c r="H277" s="35">
        <f>H278+H280+H282+H284</f>
        <v>1126.71487</v>
      </c>
      <c r="I277" s="35">
        <f t="shared" si="60"/>
        <v>0</v>
      </c>
      <c r="J277" s="45">
        <f t="shared" si="54"/>
        <v>100</v>
      </c>
      <c r="K277" s="45">
        <f t="shared" si="61"/>
        <v>100</v>
      </c>
    </row>
    <row r="278" spans="1:11" s="52" customFormat="1" ht="63">
      <c r="A278" s="38" t="s">
        <v>371</v>
      </c>
      <c r="B278" s="32">
        <v>992</v>
      </c>
      <c r="C278" s="34" t="s">
        <v>296</v>
      </c>
      <c r="D278" s="54" t="s">
        <v>418</v>
      </c>
      <c r="E278" s="34" t="s">
        <v>46</v>
      </c>
      <c r="F278" s="35">
        <v>755.14499999999998</v>
      </c>
      <c r="G278" s="35">
        <v>755.14499999999998</v>
      </c>
      <c r="H278" s="35">
        <f>H279</f>
        <v>755.14499999999998</v>
      </c>
      <c r="I278" s="35">
        <f t="shared" si="60"/>
        <v>0</v>
      </c>
      <c r="J278" s="45">
        <f t="shared" si="54"/>
        <v>100</v>
      </c>
      <c r="K278" s="45">
        <f t="shared" si="61"/>
        <v>100</v>
      </c>
    </row>
    <row r="279" spans="1:11" s="52" customFormat="1" ht="47.25">
      <c r="A279" s="40" t="s">
        <v>165</v>
      </c>
      <c r="B279" s="32">
        <v>992</v>
      </c>
      <c r="C279" s="34" t="s">
        <v>296</v>
      </c>
      <c r="D279" s="54" t="s">
        <v>418</v>
      </c>
      <c r="E279" s="34" t="s">
        <v>166</v>
      </c>
      <c r="F279" s="35">
        <v>755.14499999999998</v>
      </c>
      <c r="G279" s="35">
        <v>755.14499999999998</v>
      </c>
      <c r="H279" s="35">
        <v>755.14499999999998</v>
      </c>
      <c r="I279" s="35">
        <f t="shared" si="60"/>
        <v>0</v>
      </c>
      <c r="J279" s="45">
        <f t="shared" si="54"/>
        <v>100</v>
      </c>
      <c r="K279" s="45">
        <f t="shared" si="61"/>
        <v>100</v>
      </c>
    </row>
    <row r="280" spans="1:11" s="52" customFormat="1" ht="78.75">
      <c r="A280" s="38" t="s">
        <v>372</v>
      </c>
      <c r="B280" s="32">
        <v>992</v>
      </c>
      <c r="C280" s="34" t="s">
        <v>296</v>
      </c>
      <c r="D280" s="54" t="s">
        <v>419</v>
      </c>
      <c r="E280" s="34" t="s">
        <v>46</v>
      </c>
      <c r="F280" s="35">
        <v>23.355</v>
      </c>
      <c r="G280" s="35">
        <v>23.355</v>
      </c>
      <c r="H280" s="35">
        <f>H281</f>
        <v>23.355</v>
      </c>
      <c r="I280" s="35">
        <f t="shared" si="60"/>
        <v>0</v>
      </c>
      <c r="J280" s="45">
        <f t="shared" si="54"/>
        <v>100</v>
      </c>
      <c r="K280" s="45">
        <f t="shared" si="61"/>
        <v>100</v>
      </c>
    </row>
    <row r="281" spans="1:11" s="52" customFormat="1" ht="47.25">
      <c r="A281" s="40" t="s">
        <v>165</v>
      </c>
      <c r="B281" s="32">
        <v>992</v>
      </c>
      <c r="C281" s="34" t="s">
        <v>296</v>
      </c>
      <c r="D281" s="54" t="s">
        <v>419</v>
      </c>
      <c r="E281" s="34" t="s">
        <v>166</v>
      </c>
      <c r="F281" s="35">
        <v>23.355</v>
      </c>
      <c r="G281" s="35">
        <v>23.355</v>
      </c>
      <c r="H281" s="35">
        <v>23.355</v>
      </c>
      <c r="I281" s="35">
        <f t="shared" si="60"/>
        <v>0</v>
      </c>
      <c r="J281" s="45">
        <f t="shared" si="54"/>
        <v>100</v>
      </c>
      <c r="K281" s="45">
        <f t="shared" si="61"/>
        <v>100</v>
      </c>
    </row>
    <row r="282" spans="1:11" s="52" customFormat="1" ht="63">
      <c r="A282" s="38" t="s">
        <v>352</v>
      </c>
      <c r="B282" s="32">
        <v>992</v>
      </c>
      <c r="C282" s="34" t="s">
        <v>296</v>
      </c>
      <c r="D282" s="54" t="s">
        <v>420</v>
      </c>
      <c r="E282" s="34" t="s">
        <v>46</v>
      </c>
      <c r="F282" s="35">
        <f>F283</f>
        <v>337.76841999999999</v>
      </c>
      <c r="G282" s="35">
        <f>G283</f>
        <v>337.76841999999999</v>
      </c>
      <c r="H282" s="35">
        <f>H283</f>
        <v>337.76841999999999</v>
      </c>
      <c r="I282" s="35">
        <f t="shared" si="60"/>
        <v>0</v>
      </c>
      <c r="J282" s="45">
        <f t="shared" si="54"/>
        <v>100</v>
      </c>
      <c r="K282" s="45">
        <f t="shared" si="61"/>
        <v>100</v>
      </c>
    </row>
    <row r="283" spans="1:11" s="52" customFormat="1" ht="47.25">
      <c r="A283" s="40" t="s">
        <v>165</v>
      </c>
      <c r="B283" s="32">
        <v>992</v>
      </c>
      <c r="C283" s="34" t="s">
        <v>296</v>
      </c>
      <c r="D283" s="54" t="s">
        <v>420</v>
      </c>
      <c r="E283" s="34" t="s">
        <v>166</v>
      </c>
      <c r="F283" s="35">
        <v>337.76841999999999</v>
      </c>
      <c r="G283" s="35">
        <v>337.76841999999999</v>
      </c>
      <c r="H283" s="35">
        <v>337.76841999999999</v>
      </c>
      <c r="I283" s="35">
        <f t="shared" si="60"/>
        <v>0</v>
      </c>
      <c r="J283" s="45">
        <f t="shared" si="54"/>
        <v>100</v>
      </c>
      <c r="K283" s="45">
        <f t="shared" si="61"/>
        <v>100</v>
      </c>
    </row>
    <row r="284" spans="1:11" s="52" customFormat="1" ht="78.75">
      <c r="A284" s="38" t="s">
        <v>353</v>
      </c>
      <c r="B284" s="32">
        <v>992</v>
      </c>
      <c r="C284" s="34" t="s">
        <v>296</v>
      </c>
      <c r="D284" s="54" t="s">
        <v>421</v>
      </c>
      <c r="E284" s="34" t="s">
        <v>46</v>
      </c>
      <c r="F284" s="35">
        <f>F285</f>
        <v>10.44645</v>
      </c>
      <c r="G284" s="35">
        <f>G285</f>
        <v>10.44645</v>
      </c>
      <c r="H284" s="35">
        <f>H285</f>
        <v>10.44645</v>
      </c>
      <c r="I284" s="35">
        <f t="shared" si="60"/>
        <v>0</v>
      </c>
      <c r="J284" s="45">
        <f t="shared" si="54"/>
        <v>100</v>
      </c>
      <c r="K284" s="45">
        <f t="shared" si="61"/>
        <v>100</v>
      </c>
    </row>
    <row r="285" spans="1:11" s="52" customFormat="1" ht="47.25">
      <c r="A285" s="40" t="s">
        <v>165</v>
      </c>
      <c r="B285" s="32">
        <v>992</v>
      </c>
      <c r="C285" s="34" t="s">
        <v>296</v>
      </c>
      <c r="D285" s="54" t="s">
        <v>421</v>
      </c>
      <c r="E285" s="34" t="s">
        <v>166</v>
      </c>
      <c r="F285" s="35">
        <v>10.44645</v>
      </c>
      <c r="G285" s="35">
        <v>10.44645</v>
      </c>
      <c r="H285" s="35">
        <v>10.44645</v>
      </c>
      <c r="I285" s="35">
        <f t="shared" si="60"/>
        <v>0</v>
      </c>
      <c r="J285" s="45">
        <f t="shared" si="54"/>
        <v>100</v>
      </c>
      <c r="K285" s="45">
        <f t="shared" si="61"/>
        <v>100</v>
      </c>
    </row>
    <row r="286" spans="1:11" s="49" customFormat="1" ht="15.75">
      <c r="A286" s="48" t="s">
        <v>109</v>
      </c>
      <c r="B286" s="48">
        <v>992</v>
      </c>
      <c r="C286" s="44" t="s">
        <v>110</v>
      </c>
      <c r="D286" s="48" t="s">
        <v>204</v>
      </c>
      <c r="E286" s="44" t="s">
        <v>46</v>
      </c>
      <c r="F286" s="89">
        <v>4700</v>
      </c>
      <c r="G286" s="89">
        <v>4700</v>
      </c>
      <c r="H286" s="89">
        <f>H287</f>
        <v>4700</v>
      </c>
      <c r="I286" s="89">
        <f t="shared" si="60"/>
        <v>0</v>
      </c>
      <c r="J286" s="90">
        <f t="shared" si="54"/>
        <v>100</v>
      </c>
      <c r="K286" s="90">
        <f t="shared" si="61"/>
        <v>100</v>
      </c>
    </row>
    <row r="287" spans="1:11" s="49" customFormat="1" ht="15.75">
      <c r="A287" s="32" t="s">
        <v>111</v>
      </c>
      <c r="B287" s="32">
        <v>992</v>
      </c>
      <c r="C287" s="39" t="s">
        <v>112</v>
      </c>
      <c r="D287" s="32" t="s">
        <v>204</v>
      </c>
      <c r="E287" s="39" t="s">
        <v>46</v>
      </c>
      <c r="F287" s="36">
        <v>4700</v>
      </c>
      <c r="G287" s="36">
        <v>4700</v>
      </c>
      <c r="H287" s="36">
        <f>H288</f>
        <v>4700</v>
      </c>
      <c r="I287" s="36">
        <f t="shared" si="60"/>
        <v>0</v>
      </c>
      <c r="J287" s="46">
        <f t="shared" si="54"/>
        <v>100</v>
      </c>
      <c r="K287" s="46">
        <f t="shared" si="61"/>
        <v>100</v>
      </c>
    </row>
    <row r="288" spans="1:11" s="49" customFormat="1" ht="47.25">
      <c r="A288" s="43" t="s">
        <v>360</v>
      </c>
      <c r="B288" s="32">
        <v>992</v>
      </c>
      <c r="C288" s="39" t="s">
        <v>112</v>
      </c>
      <c r="D288" s="32" t="s">
        <v>220</v>
      </c>
      <c r="E288" s="39" t="s">
        <v>46</v>
      </c>
      <c r="F288" s="36">
        <v>4700</v>
      </c>
      <c r="G288" s="36">
        <v>4700</v>
      </c>
      <c r="H288" s="36">
        <f>H289</f>
        <v>4700</v>
      </c>
      <c r="I288" s="36">
        <f t="shared" si="60"/>
        <v>0</v>
      </c>
      <c r="J288" s="46">
        <f t="shared" si="54"/>
        <v>100</v>
      </c>
      <c r="K288" s="46">
        <f t="shared" si="61"/>
        <v>100</v>
      </c>
    </row>
    <row r="289" spans="1:11" s="49" customFormat="1" ht="94.5">
      <c r="A289" s="60" t="s">
        <v>224</v>
      </c>
      <c r="B289" s="32">
        <v>992</v>
      </c>
      <c r="C289" s="39" t="s">
        <v>112</v>
      </c>
      <c r="D289" s="32" t="s">
        <v>225</v>
      </c>
      <c r="E289" s="39" t="s">
        <v>46</v>
      </c>
      <c r="F289" s="36">
        <v>4700</v>
      </c>
      <c r="G289" s="36">
        <v>4700</v>
      </c>
      <c r="H289" s="36">
        <f>H290</f>
        <v>4700</v>
      </c>
      <c r="I289" s="36">
        <f t="shared" si="60"/>
        <v>0</v>
      </c>
      <c r="J289" s="46">
        <f t="shared" si="54"/>
        <v>100</v>
      </c>
      <c r="K289" s="46">
        <f t="shared" si="61"/>
        <v>100</v>
      </c>
    </row>
    <row r="290" spans="1:11" s="49" customFormat="1" ht="47.25">
      <c r="A290" s="32" t="s">
        <v>154</v>
      </c>
      <c r="B290" s="32">
        <v>992</v>
      </c>
      <c r="C290" s="39" t="s">
        <v>112</v>
      </c>
      <c r="D290" s="32" t="s">
        <v>20</v>
      </c>
      <c r="E290" s="39" t="s">
        <v>46</v>
      </c>
      <c r="F290" s="36">
        <v>4700</v>
      </c>
      <c r="G290" s="36">
        <v>4700</v>
      </c>
      <c r="H290" s="36">
        <f>H291</f>
        <v>4700</v>
      </c>
      <c r="I290" s="36">
        <f t="shared" si="60"/>
        <v>0</v>
      </c>
      <c r="J290" s="46">
        <f t="shared" si="54"/>
        <v>100</v>
      </c>
      <c r="K290" s="46">
        <f t="shared" si="61"/>
        <v>100</v>
      </c>
    </row>
    <row r="291" spans="1:11" s="52" customFormat="1" ht="15.75">
      <c r="A291" s="32" t="s">
        <v>178</v>
      </c>
      <c r="B291" s="32">
        <v>992</v>
      </c>
      <c r="C291" s="39" t="s">
        <v>112</v>
      </c>
      <c r="D291" s="32" t="s">
        <v>20</v>
      </c>
      <c r="E291" s="39" t="s">
        <v>179</v>
      </c>
      <c r="F291" s="36">
        <v>4700</v>
      </c>
      <c r="G291" s="36">
        <v>4700</v>
      </c>
      <c r="H291" s="36">
        <v>4700</v>
      </c>
      <c r="I291" s="36">
        <f t="shared" si="60"/>
        <v>0</v>
      </c>
      <c r="J291" s="46">
        <f t="shared" si="54"/>
        <v>100</v>
      </c>
      <c r="K291" s="46">
        <f t="shared" si="61"/>
        <v>100</v>
      </c>
    </row>
    <row r="292" spans="1:11" s="52" customFormat="1" ht="31.5" outlineLevel="5">
      <c r="A292" s="48" t="s">
        <v>49</v>
      </c>
      <c r="B292" s="48">
        <v>992</v>
      </c>
      <c r="C292" s="91" t="s">
        <v>100</v>
      </c>
      <c r="D292" s="91" t="s">
        <v>204</v>
      </c>
      <c r="E292" s="91" t="s">
        <v>46</v>
      </c>
      <c r="F292" s="89">
        <f>F293</f>
        <v>25</v>
      </c>
      <c r="G292" s="89">
        <f t="shared" ref="G292:H296" si="64">G293</f>
        <v>24.470610000000001</v>
      </c>
      <c r="H292" s="89">
        <f t="shared" si="64"/>
        <v>24.470610000000001</v>
      </c>
      <c r="I292" s="89">
        <f t="shared" si="60"/>
        <v>0</v>
      </c>
      <c r="J292" s="90">
        <f t="shared" si="54"/>
        <v>97.88</v>
      </c>
      <c r="K292" s="90">
        <f t="shared" si="61"/>
        <v>100</v>
      </c>
    </row>
    <row r="293" spans="1:11" s="49" customFormat="1" ht="31.5" outlineLevel="5">
      <c r="A293" s="32" t="s">
        <v>101</v>
      </c>
      <c r="B293" s="32">
        <v>992</v>
      </c>
      <c r="C293" s="32">
        <v>1301</v>
      </c>
      <c r="D293" s="32" t="s">
        <v>204</v>
      </c>
      <c r="E293" s="39" t="s">
        <v>46</v>
      </c>
      <c r="F293" s="36">
        <f>F294</f>
        <v>25</v>
      </c>
      <c r="G293" s="36">
        <f t="shared" si="64"/>
        <v>24.470610000000001</v>
      </c>
      <c r="H293" s="36">
        <f t="shared" si="64"/>
        <v>24.470610000000001</v>
      </c>
      <c r="I293" s="36">
        <f t="shared" si="60"/>
        <v>0</v>
      </c>
      <c r="J293" s="46">
        <f t="shared" si="54"/>
        <v>97.88</v>
      </c>
      <c r="K293" s="46">
        <f t="shared" si="61"/>
        <v>100</v>
      </c>
    </row>
    <row r="294" spans="1:11" s="49" customFormat="1" ht="63" outlineLevel="5">
      <c r="A294" s="43" t="s">
        <v>361</v>
      </c>
      <c r="B294" s="32">
        <v>992</v>
      </c>
      <c r="C294" s="32">
        <v>1301</v>
      </c>
      <c r="D294" s="32" t="s">
        <v>236</v>
      </c>
      <c r="E294" s="39" t="s">
        <v>46</v>
      </c>
      <c r="F294" s="36">
        <f>F295</f>
        <v>25</v>
      </c>
      <c r="G294" s="36">
        <f t="shared" si="64"/>
        <v>24.470610000000001</v>
      </c>
      <c r="H294" s="36">
        <f t="shared" si="64"/>
        <v>24.470610000000001</v>
      </c>
      <c r="I294" s="36">
        <f t="shared" si="60"/>
        <v>0</v>
      </c>
      <c r="J294" s="46">
        <f t="shared" si="54"/>
        <v>97.88</v>
      </c>
      <c r="K294" s="46">
        <f t="shared" si="61"/>
        <v>100</v>
      </c>
    </row>
    <row r="295" spans="1:11" s="49" customFormat="1" ht="78.75" outlineLevel="5">
      <c r="A295" s="43" t="s">
        <v>362</v>
      </c>
      <c r="B295" s="32">
        <v>992</v>
      </c>
      <c r="C295" s="32">
        <v>1301</v>
      </c>
      <c r="D295" s="32" t="s">
        <v>21</v>
      </c>
      <c r="E295" s="39" t="s">
        <v>46</v>
      </c>
      <c r="F295" s="36">
        <f>F296</f>
        <v>25</v>
      </c>
      <c r="G295" s="36">
        <f t="shared" si="64"/>
        <v>24.470610000000001</v>
      </c>
      <c r="H295" s="36">
        <f t="shared" si="64"/>
        <v>24.470610000000001</v>
      </c>
      <c r="I295" s="36">
        <f t="shared" si="60"/>
        <v>0</v>
      </c>
      <c r="J295" s="46">
        <f t="shared" si="54"/>
        <v>97.88</v>
      </c>
      <c r="K295" s="46">
        <f t="shared" si="61"/>
        <v>100</v>
      </c>
    </row>
    <row r="296" spans="1:11" s="49" customFormat="1" ht="15.75" outlineLevel="5">
      <c r="A296" s="32" t="s">
        <v>60</v>
      </c>
      <c r="B296" s="32">
        <v>992</v>
      </c>
      <c r="C296" s="32">
        <v>1301</v>
      </c>
      <c r="D296" s="32" t="s">
        <v>22</v>
      </c>
      <c r="E296" s="39" t="s">
        <v>46</v>
      </c>
      <c r="F296" s="36">
        <f>F297</f>
        <v>25</v>
      </c>
      <c r="G296" s="36">
        <f t="shared" si="64"/>
        <v>24.470610000000001</v>
      </c>
      <c r="H296" s="36">
        <f t="shared" si="64"/>
        <v>24.470610000000001</v>
      </c>
      <c r="I296" s="36">
        <f t="shared" si="60"/>
        <v>0</v>
      </c>
      <c r="J296" s="46">
        <f t="shared" ref="J296:J363" si="65">$H296/$F296*100</f>
        <v>97.88</v>
      </c>
      <c r="K296" s="46">
        <f t="shared" si="61"/>
        <v>100</v>
      </c>
    </row>
    <row r="297" spans="1:11" s="49" customFormat="1" ht="15.75" outlineLevel="5">
      <c r="A297" s="32" t="s">
        <v>158</v>
      </c>
      <c r="B297" s="32">
        <v>992</v>
      </c>
      <c r="C297" s="32">
        <v>1301</v>
      </c>
      <c r="D297" s="32" t="s">
        <v>22</v>
      </c>
      <c r="E297" s="39" t="s">
        <v>159</v>
      </c>
      <c r="F297" s="36">
        <v>25</v>
      </c>
      <c r="G297" s="36">
        <v>24.470610000000001</v>
      </c>
      <c r="H297" s="36">
        <v>24.470610000000001</v>
      </c>
      <c r="I297" s="36">
        <f t="shared" si="60"/>
        <v>0</v>
      </c>
      <c r="J297" s="46">
        <f t="shared" si="65"/>
        <v>97.88</v>
      </c>
      <c r="K297" s="46">
        <f>$H297/$G297*100</f>
        <v>100</v>
      </c>
    </row>
    <row r="298" spans="1:11" s="52" customFormat="1" ht="15.75">
      <c r="A298" s="44" t="s">
        <v>45</v>
      </c>
      <c r="B298" s="48">
        <v>992</v>
      </c>
      <c r="C298" s="44" t="s">
        <v>102</v>
      </c>
      <c r="D298" s="44" t="s">
        <v>204</v>
      </c>
      <c r="E298" s="44" t="s">
        <v>46</v>
      </c>
      <c r="F298" s="37">
        <f t="shared" ref="F298:H300" si="66">F299</f>
        <v>27840.635300000002</v>
      </c>
      <c r="G298" s="37">
        <f t="shared" si="66"/>
        <v>27840.635300000002</v>
      </c>
      <c r="H298" s="37">
        <f t="shared" si="66"/>
        <v>23490.826799999999</v>
      </c>
      <c r="I298" s="37">
        <f t="shared" ref="I298:I365" si="67">$G298-$H298</f>
        <v>4349.8085000000001</v>
      </c>
      <c r="J298" s="47">
        <f t="shared" si="65"/>
        <v>84.38</v>
      </c>
      <c r="K298" s="47">
        <f t="shared" ref="K298:K364" si="68">$H298/$G298*100</f>
        <v>84.38</v>
      </c>
    </row>
    <row r="299" spans="1:11" s="49" customFormat="1" ht="47.25" outlineLevel="2">
      <c r="A299" s="39" t="s">
        <v>123</v>
      </c>
      <c r="B299" s="32">
        <v>992</v>
      </c>
      <c r="C299" s="39" t="s">
        <v>113</v>
      </c>
      <c r="D299" s="39" t="s">
        <v>204</v>
      </c>
      <c r="E299" s="39" t="s">
        <v>46</v>
      </c>
      <c r="F299" s="35">
        <f t="shared" si="66"/>
        <v>27840.635300000002</v>
      </c>
      <c r="G299" s="35">
        <f t="shared" si="66"/>
        <v>27840.635300000002</v>
      </c>
      <c r="H299" s="35">
        <f t="shared" si="66"/>
        <v>23490.826799999999</v>
      </c>
      <c r="I299" s="35">
        <f t="shared" si="67"/>
        <v>4349.8085000000001</v>
      </c>
      <c r="J299" s="45">
        <f t="shared" si="65"/>
        <v>84.38</v>
      </c>
      <c r="K299" s="45">
        <f t="shared" si="68"/>
        <v>84.38</v>
      </c>
    </row>
    <row r="300" spans="1:11" s="49" customFormat="1" ht="63" outlineLevel="2">
      <c r="A300" s="43" t="s">
        <v>361</v>
      </c>
      <c r="B300" s="32">
        <v>992</v>
      </c>
      <c r="C300" s="39" t="s">
        <v>113</v>
      </c>
      <c r="D300" s="39" t="s">
        <v>236</v>
      </c>
      <c r="E300" s="39" t="s">
        <v>46</v>
      </c>
      <c r="F300" s="35">
        <f t="shared" si="66"/>
        <v>27840.635300000002</v>
      </c>
      <c r="G300" s="35">
        <f t="shared" si="66"/>
        <v>27840.635300000002</v>
      </c>
      <c r="H300" s="35">
        <f t="shared" si="66"/>
        <v>23490.826799999999</v>
      </c>
      <c r="I300" s="35">
        <f t="shared" si="67"/>
        <v>4349.8085000000001</v>
      </c>
      <c r="J300" s="45">
        <f t="shared" si="65"/>
        <v>84.38</v>
      </c>
      <c r="K300" s="45">
        <f t="shared" si="68"/>
        <v>84.38</v>
      </c>
    </row>
    <row r="301" spans="1:11" s="49" customFormat="1" ht="78.75" outlineLevel="5">
      <c r="A301" s="43" t="s">
        <v>362</v>
      </c>
      <c r="B301" s="32">
        <v>992</v>
      </c>
      <c r="C301" s="39" t="s">
        <v>113</v>
      </c>
      <c r="D301" s="39" t="s">
        <v>21</v>
      </c>
      <c r="E301" s="39" t="s">
        <v>46</v>
      </c>
      <c r="F301" s="35">
        <f>F302+F304</f>
        <v>27840.635300000002</v>
      </c>
      <c r="G301" s="35">
        <f>G302+G304</f>
        <v>27840.635300000002</v>
      </c>
      <c r="H301" s="35">
        <f>H302+H304</f>
        <v>23490.826799999999</v>
      </c>
      <c r="I301" s="35">
        <f t="shared" si="67"/>
        <v>4349.8085000000001</v>
      </c>
      <c r="J301" s="45">
        <f t="shared" si="65"/>
        <v>84.38</v>
      </c>
      <c r="K301" s="45">
        <f t="shared" si="68"/>
        <v>84.38</v>
      </c>
    </row>
    <row r="302" spans="1:11" s="49" customFormat="1" ht="47.25" outlineLevel="5">
      <c r="A302" s="92" t="s">
        <v>160</v>
      </c>
      <c r="B302" s="32">
        <v>992</v>
      </c>
      <c r="C302" s="39" t="s">
        <v>113</v>
      </c>
      <c r="D302" s="39" t="s">
        <v>23</v>
      </c>
      <c r="E302" s="39" t="s">
        <v>46</v>
      </c>
      <c r="F302" s="36">
        <v>10783.8413</v>
      </c>
      <c r="G302" s="36">
        <v>10783.8413</v>
      </c>
      <c r="H302" s="36">
        <f>H303</f>
        <v>6434.0328</v>
      </c>
      <c r="I302" s="36">
        <f t="shared" si="67"/>
        <v>4349.8085000000001</v>
      </c>
      <c r="J302" s="46">
        <f t="shared" si="65"/>
        <v>59.66</v>
      </c>
      <c r="K302" s="46">
        <f t="shared" si="68"/>
        <v>59.66</v>
      </c>
    </row>
    <row r="303" spans="1:11" s="49" customFormat="1" ht="15.75" outlineLevel="5">
      <c r="A303" s="92" t="s">
        <v>180</v>
      </c>
      <c r="B303" s="32">
        <v>992</v>
      </c>
      <c r="C303" s="39" t="s">
        <v>113</v>
      </c>
      <c r="D303" s="39" t="s">
        <v>23</v>
      </c>
      <c r="E303" s="39" t="s">
        <v>181</v>
      </c>
      <c r="F303" s="36">
        <v>10783.8413</v>
      </c>
      <c r="G303" s="36">
        <v>10783.8413</v>
      </c>
      <c r="H303" s="36">
        <v>6434.0328</v>
      </c>
      <c r="I303" s="36">
        <f t="shared" si="67"/>
        <v>4349.8085000000001</v>
      </c>
      <c r="J303" s="46">
        <f t="shared" si="65"/>
        <v>59.66</v>
      </c>
      <c r="K303" s="46">
        <f t="shared" si="68"/>
        <v>59.66</v>
      </c>
    </row>
    <row r="304" spans="1:11" s="52" customFormat="1" ht="94.5">
      <c r="A304" s="39" t="s">
        <v>185</v>
      </c>
      <c r="B304" s="32">
        <v>992</v>
      </c>
      <c r="C304" s="39" t="s">
        <v>113</v>
      </c>
      <c r="D304" s="59" t="s">
        <v>480</v>
      </c>
      <c r="E304" s="39" t="s">
        <v>46</v>
      </c>
      <c r="F304" s="36">
        <v>17056.794000000002</v>
      </c>
      <c r="G304" s="36">
        <v>17056.794000000002</v>
      </c>
      <c r="H304" s="36">
        <f>H305</f>
        <v>17056.794000000002</v>
      </c>
      <c r="I304" s="36">
        <f t="shared" si="67"/>
        <v>0</v>
      </c>
      <c r="J304" s="46">
        <f t="shared" si="65"/>
        <v>100</v>
      </c>
      <c r="K304" s="46">
        <f t="shared" si="68"/>
        <v>100</v>
      </c>
    </row>
    <row r="305" spans="1:11" s="49" customFormat="1" ht="15.75">
      <c r="A305" s="92" t="s">
        <v>180</v>
      </c>
      <c r="B305" s="32">
        <v>992</v>
      </c>
      <c r="C305" s="39" t="s">
        <v>113</v>
      </c>
      <c r="D305" s="59" t="s">
        <v>480</v>
      </c>
      <c r="E305" s="39" t="s">
        <v>181</v>
      </c>
      <c r="F305" s="36">
        <v>17056.794000000002</v>
      </c>
      <c r="G305" s="36">
        <v>17056.794000000002</v>
      </c>
      <c r="H305" s="36">
        <v>17056.794000000002</v>
      </c>
      <c r="I305" s="36">
        <f t="shared" si="67"/>
        <v>0</v>
      </c>
      <c r="J305" s="46">
        <f t="shared" si="65"/>
        <v>100</v>
      </c>
      <c r="K305" s="46">
        <f t="shared" si="68"/>
        <v>100</v>
      </c>
    </row>
    <row r="306" spans="1:11" s="2" customFormat="1" ht="47.25">
      <c r="A306" s="7" t="s">
        <v>186</v>
      </c>
      <c r="B306" s="7">
        <v>994</v>
      </c>
      <c r="C306" s="10" t="s">
        <v>47</v>
      </c>
      <c r="D306" s="10" t="s">
        <v>204</v>
      </c>
      <c r="E306" s="10" t="s">
        <v>46</v>
      </c>
      <c r="F306" s="12">
        <f t="shared" ref="F306:G306" si="69">F307</f>
        <v>68468.665559999994</v>
      </c>
      <c r="G306" s="12">
        <f t="shared" si="69"/>
        <v>74736.717739999993</v>
      </c>
      <c r="H306" s="12">
        <f>H307</f>
        <v>71262.482229999994</v>
      </c>
      <c r="I306" s="12">
        <f t="shared" si="67"/>
        <v>3474.23551</v>
      </c>
      <c r="J306" s="28">
        <f t="shared" si="65"/>
        <v>104.08</v>
      </c>
      <c r="K306" s="28">
        <f t="shared" si="68"/>
        <v>95.35</v>
      </c>
    </row>
    <row r="307" spans="1:11" s="49" customFormat="1" ht="15.75">
      <c r="A307" s="48" t="s">
        <v>104</v>
      </c>
      <c r="B307" s="48">
        <v>994</v>
      </c>
      <c r="C307" s="93" t="s">
        <v>77</v>
      </c>
      <c r="D307" s="93" t="s">
        <v>204</v>
      </c>
      <c r="E307" s="93" t="s">
        <v>46</v>
      </c>
      <c r="F307" s="37">
        <f>F308+F350</f>
        <v>68468.665559999994</v>
      </c>
      <c r="G307" s="37">
        <f>G308+G350</f>
        <v>74736.717739999993</v>
      </c>
      <c r="H307" s="37">
        <f>H308+H350</f>
        <v>71262.482229999994</v>
      </c>
      <c r="I307" s="37">
        <f t="shared" si="67"/>
        <v>3474.23551</v>
      </c>
      <c r="J307" s="47">
        <f t="shared" si="65"/>
        <v>104.08</v>
      </c>
      <c r="K307" s="47">
        <f t="shared" si="68"/>
        <v>95.35</v>
      </c>
    </row>
    <row r="308" spans="1:11" s="52" customFormat="1" ht="15.75">
      <c r="A308" s="39" t="s">
        <v>61</v>
      </c>
      <c r="B308" s="39" t="s">
        <v>80</v>
      </c>
      <c r="C308" s="33" t="s">
        <v>59</v>
      </c>
      <c r="D308" s="33" t="s">
        <v>204</v>
      </c>
      <c r="E308" s="33" t="s">
        <v>46</v>
      </c>
      <c r="F308" s="35">
        <f t="shared" ref="F308:H308" si="70">F309</f>
        <v>55386.259140000002</v>
      </c>
      <c r="G308" s="35">
        <f t="shared" si="70"/>
        <v>61540.331440000002</v>
      </c>
      <c r="H308" s="35">
        <f t="shared" si="70"/>
        <v>58680.448400000001</v>
      </c>
      <c r="I308" s="35">
        <f t="shared" si="67"/>
        <v>2859.8830400000002</v>
      </c>
      <c r="J308" s="45">
        <f t="shared" si="65"/>
        <v>105.95</v>
      </c>
      <c r="K308" s="45">
        <f t="shared" si="68"/>
        <v>95.35</v>
      </c>
    </row>
    <row r="309" spans="1:11" s="52" customFormat="1" ht="47.25">
      <c r="A309" s="38" t="s">
        <v>363</v>
      </c>
      <c r="B309" s="39" t="s">
        <v>80</v>
      </c>
      <c r="C309" s="33" t="s">
        <v>59</v>
      </c>
      <c r="D309" s="33" t="s">
        <v>25</v>
      </c>
      <c r="E309" s="33" t="s">
        <v>46</v>
      </c>
      <c r="F309" s="35">
        <f>F310+F324+F331+F345</f>
        <v>55386.259140000002</v>
      </c>
      <c r="G309" s="35">
        <f>G310+G324+G331+G345</f>
        <v>61540.331440000002</v>
      </c>
      <c r="H309" s="35">
        <f>H310+H324+H331+H345</f>
        <v>58680.448400000001</v>
      </c>
      <c r="I309" s="35">
        <f t="shared" si="67"/>
        <v>2859.8830400000002</v>
      </c>
      <c r="J309" s="45">
        <f t="shared" si="65"/>
        <v>105.95</v>
      </c>
      <c r="K309" s="45">
        <f t="shared" si="68"/>
        <v>95.35</v>
      </c>
    </row>
    <row r="310" spans="1:11" s="52" customFormat="1" ht="63">
      <c r="A310" s="38" t="s">
        <v>24</v>
      </c>
      <c r="B310" s="39" t="s">
        <v>80</v>
      </c>
      <c r="C310" s="39" t="s">
        <v>59</v>
      </c>
      <c r="D310" s="39" t="s">
        <v>26</v>
      </c>
      <c r="E310" s="39" t="s">
        <v>46</v>
      </c>
      <c r="F310" s="35">
        <f>F311+F317+F319</f>
        <v>40769.67</v>
      </c>
      <c r="G310" s="35">
        <f>G311+G317+G319</f>
        <v>49524.281060000001</v>
      </c>
      <c r="H310" s="35">
        <f>H311+H317+H319</f>
        <v>47326.857259999997</v>
      </c>
      <c r="I310" s="35">
        <f t="shared" si="67"/>
        <v>2197.4238</v>
      </c>
      <c r="J310" s="45">
        <f t="shared" si="65"/>
        <v>116.08</v>
      </c>
      <c r="K310" s="45">
        <f t="shared" si="68"/>
        <v>95.56</v>
      </c>
    </row>
    <row r="311" spans="1:11" s="52" customFormat="1" ht="47.25">
      <c r="A311" s="32" t="s">
        <v>154</v>
      </c>
      <c r="B311" s="39" t="s">
        <v>80</v>
      </c>
      <c r="C311" s="39" t="s">
        <v>59</v>
      </c>
      <c r="D311" s="39" t="s">
        <v>27</v>
      </c>
      <c r="E311" s="39" t="s">
        <v>46</v>
      </c>
      <c r="F311" s="35">
        <f>F312+F313+F314+F315+F316</f>
        <v>39811.17</v>
      </c>
      <c r="G311" s="35">
        <f>G312+G313+G314+G315+G316</f>
        <v>47667.823320000003</v>
      </c>
      <c r="H311" s="35">
        <f>H312+H313+H314+H315+H316</f>
        <v>45470.399519999999</v>
      </c>
      <c r="I311" s="35">
        <f t="shared" si="67"/>
        <v>2197.4238</v>
      </c>
      <c r="J311" s="45">
        <f t="shared" si="65"/>
        <v>114.22</v>
      </c>
      <c r="K311" s="45">
        <f t="shared" si="68"/>
        <v>95.39</v>
      </c>
    </row>
    <row r="312" spans="1:11" s="52" customFormat="1" ht="31.5">
      <c r="A312" s="40" t="s">
        <v>182</v>
      </c>
      <c r="B312" s="39" t="s">
        <v>80</v>
      </c>
      <c r="C312" s="39" t="s">
        <v>59</v>
      </c>
      <c r="D312" s="39" t="s">
        <v>27</v>
      </c>
      <c r="E312" s="39" t="s">
        <v>183</v>
      </c>
      <c r="F312" s="36">
        <v>35709.17</v>
      </c>
      <c r="G312" s="36">
        <v>35345.439120000003</v>
      </c>
      <c r="H312" s="36">
        <v>34491.668210000003</v>
      </c>
      <c r="I312" s="36">
        <f t="shared" si="67"/>
        <v>853.77090999999996</v>
      </c>
      <c r="J312" s="46">
        <f t="shared" si="65"/>
        <v>96.59</v>
      </c>
      <c r="K312" s="46">
        <f t="shared" si="68"/>
        <v>97.58</v>
      </c>
    </row>
    <row r="313" spans="1:11" s="52" customFormat="1" ht="47.25">
      <c r="A313" s="40" t="s">
        <v>165</v>
      </c>
      <c r="B313" s="39" t="s">
        <v>80</v>
      </c>
      <c r="C313" s="39" t="s">
        <v>59</v>
      </c>
      <c r="D313" s="39" t="s">
        <v>27</v>
      </c>
      <c r="E313" s="39" t="s">
        <v>166</v>
      </c>
      <c r="F313" s="66">
        <v>1914</v>
      </c>
      <c r="G313" s="66">
        <v>10532.82712</v>
      </c>
      <c r="H313" s="66">
        <v>9191.7120300000006</v>
      </c>
      <c r="I313" s="66">
        <f t="shared" si="67"/>
        <v>1341.11509</v>
      </c>
      <c r="J313" s="67">
        <f t="shared" si="65"/>
        <v>480.24</v>
      </c>
      <c r="K313" s="67">
        <f t="shared" si="68"/>
        <v>87.27</v>
      </c>
    </row>
    <row r="314" spans="1:11" s="52" customFormat="1" ht="15.75">
      <c r="A314" s="32" t="s">
        <v>277</v>
      </c>
      <c r="B314" s="39" t="s">
        <v>80</v>
      </c>
      <c r="C314" s="39" t="s">
        <v>59</v>
      </c>
      <c r="D314" s="39" t="s">
        <v>27</v>
      </c>
      <c r="E314" s="39" t="s">
        <v>278</v>
      </c>
      <c r="F314" s="36">
        <v>60</v>
      </c>
      <c r="G314" s="36">
        <v>67</v>
      </c>
      <c r="H314" s="36">
        <v>67</v>
      </c>
      <c r="I314" s="36">
        <f t="shared" si="67"/>
        <v>0</v>
      </c>
      <c r="J314" s="46">
        <f t="shared" si="65"/>
        <v>111.67</v>
      </c>
      <c r="K314" s="46">
        <f t="shared" si="68"/>
        <v>100</v>
      </c>
    </row>
    <row r="315" spans="1:11" s="52" customFormat="1" ht="15.75">
      <c r="A315" s="54" t="s">
        <v>271</v>
      </c>
      <c r="B315" s="39" t="s">
        <v>80</v>
      </c>
      <c r="C315" s="39" t="s">
        <v>59</v>
      </c>
      <c r="D315" s="39" t="s">
        <v>27</v>
      </c>
      <c r="E315" s="39" t="s">
        <v>171</v>
      </c>
      <c r="F315" s="36">
        <v>50</v>
      </c>
      <c r="G315" s="36">
        <v>0</v>
      </c>
      <c r="H315" s="36">
        <v>0</v>
      </c>
      <c r="I315" s="36">
        <f t="shared" si="67"/>
        <v>0</v>
      </c>
      <c r="J315" s="46">
        <f t="shared" si="65"/>
        <v>0</v>
      </c>
      <c r="K315" s="46" t="s">
        <v>491</v>
      </c>
    </row>
    <row r="316" spans="1:11" s="52" customFormat="1" ht="15.75">
      <c r="A316" s="40" t="s">
        <v>169</v>
      </c>
      <c r="B316" s="39" t="s">
        <v>80</v>
      </c>
      <c r="C316" s="39" t="s">
        <v>59</v>
      </c>
      <c r="D316" s="39" t="s">
        <v>27</v>
      </c>
      <c r="E316" s="39" t="s">
        <v>184</v>
      </c>
      <c r="F316" s="36">
        <v>2078</v>
      </c>
      <c r="G316" s="36">
        <v>1722.55708</v>
      </c>
      <c r="H316" s="36">
        <v>1720.01928</v>
      </c>
      <c r="I316" s="36">
        <f t="shared" si="67"/>
        <v>2.5377999999999998</v>
      </c>
      <c r="J316" s="46">
        <f t="shared" si="65"/>
        <v>82.77</v>
      </c>
      <c r="K316" s="46">
        <f t="shared" si="68"/>
        <v>99.85</v>
      </c>
    </row>
    <row r="317" spans="1:11" s="52" customFormat="1" ht="47.25">
      <c r="A317" s="32" t="s">
        <v>162</v>
      </c>
      <c r="B317" s="39" t="s">
        <v>80</v>
      </c>
      <c r="C317" s="39" t="s">
        <v>59</v>
      </c>
      <c r="D317" s="39" t="s">
        <v>28</v>
      </c>
      <c r="E317" s="39" t="s">
        <v>46</v>
      </c>
      <c r="F317" s="36">
        <f>F318</f>
        <v>958.5</v>
      </c>
      <c r="G317" s="36">
        <f>G318</f>
        <v>162.999</v>
      </c>
      <c r="H317" s="36">
        <f>H318</f>
        <v>162.999</v>
      </c>
      <c r="I317" s="36">
        <f t="shared" si="67"/>
        <v>0</v>
      </c>
      <c r="J317" s="46">
        <f t="shared" si="65"/>
        <v>17.010000000000002</v>
      </c>
      <c r="K317" s="46">
        <f t="shared" si="68"/>
        <v>100</v>
      </c>
    </row>
    <row r="318" spans="1:11" s="52" customFormat="1" ht="47.25">
      <c r="A318" s="40" t="s">
        <v>165</v>
      </c>
      <c r="B318" s="39" t="s">
        <v>80</v>
      </c>
      <c r="C318" s="39" t="s">
        <v>59</v>
      </c>
      <c r="D318" s="39" t="s">
        <v>28</v>
      </c>
      <c r="E318" s="39" t="s">
        <v>166</v>
      </c>
      <c r="F318" s="36">
        <v>958.5</v>
      </c>
      <c r="G318" s="36">
        <v>162.999</v>
      </c>
      <c r="H318" s="36">
        <v>162.999</v>
      </c>
      <c r="I318" s="36">
        <f t="shared" si="67"/>
        <v>0</v>
      </c>
      <c r="J318" s="46">
        <f t="shared" si="65"/>
        <v>17.010000000000002</v>
      </c>
      <c r="K318" s="46">
        <f t="shared" si="68"/>
        <v>100</v>
      </c>
    </row>
    <row r="319" spans="1:11" s="52" customFormat="1" ht="15.75">
      <c r="A319" s="38" t="s">
        <v>467</v>
      </c>
      <c r="B319" s="39" t="s">
        <v>80</v>
      </c>
      <c r="C319" s="43" t="s">
        <v>59</v>
      </c>
      <c r="D319" s="38" t="s">
        <v>470</v>
      </c>
      <c r="E319" s="39" t="s">
        <v>46</v>
      </c>
      <c r="F319" s="66">
        <f>F320+F322</f>
        <v>0</v>
      </c>
      <c r="G319" s="66">
        <f>G320+G322</f>
        <v>1693.45874</v>
      </c>
      <c r="H319" s="66">
        <f>H320+H322</f>
        <v>1693.45874</v>
      </c>
      <c r="I319" s="66">
        <f t="shared" si="67"/>
        <v>0</v>
      </c>
      <c r="J319" s="67" t="s">
        <v>491</v>
      </c>
      <c r="K319" s="67">
        <f t="shared" si="68"/>
        <v>100</v>
      </c>
    </row>
    <row r="320" spans="1:11" s="52" customFormat="1" ht="31.5">
      <c r="A320" s="38" t="s">
        <v>468</v>
      </c>
      <c r="B320" s="39" t="s">
        <v>80</v>
      </c>
      <c r="C320" s="39" t="s">
        <v>59</v>
      </c>
      <c r="D320" s="38" t="s">
        <v>471</v>
      </c>
      <c r="E320" s="39" t="s">
        <v>46</v>
      </c>
      <c r="F320" s="66">
        <f>F321</f>
        <v>0</v>
      </c>
      <c r="G320" s="66">
        <f>G321</f>
        <v>1685.12</v>
      </c>
      <c r="H320" s="66">
        <f>H321</f>
        <v>1685.12</v>
      </c>
      <c r="I320" s="66">
        <f t="shared" si="67"/>
        <v>0</v>
      </c>
      <c r="J320" s="67" t="s">
        <v>491</v>
      </c>
      <c r="K320" s="67">
        <f t="shared" si="68"/>
        <v>100</v>
      </c>
    </row>
    <row r="321" spans="1:11" s="52" customFormat="1" ht="47.25">
      <c r="A321" s="40" t="s">
        <v>165</v>
      </c>
      <c r="B321" s="39" t="s">
        <v>80</v>
      </c>
      <c r="C321" s="39" t="s">
        <v>59</v>
      </c>
      <c r="D321" s="38" t="s">
        <v>471</v>
      </c>
      <c r="E321" s="39" t="s">
        <v>166</v>
      </c>
      <c r="F321" s="66">
        <v>0</v>
      </c>
      <c r="G321" s="66">
        <v>1685.12</v>
      </c>
      <c r="H321" s="66">
        <v>1685.12</v>
      </c>
      <c r="I321" s="66">
        <f t="shared" si="67"/>
        <v>0</v>
      </c>
      <c r="J321" s="67" t="s">
        <v>491</v>
      </c>
      <c r="K321" s="67">
        <f t="shared" si="68"/>
        <v>100</v>
      </c>
    </row>
    <row r="322" spans="1:11" s="52" customFormat="1" ht="47.25">
      <c r="A322" s="38" t="s">
        <v>469</v>
      </c>
      <c r="B322" s="39" t="s">
        <v>80</v>
      </c>
      <c r="C322" s="39" t="s">
        <v>59</v>
      </c>
      <c r="D322" s="38" t="s">
        <v>471</v>
      </c>
      <c r="E322" s="39" t="s">
        <v>46</v>
      </c>
      <c r="F322" s="35">
        <f>F323</f>
        <v>0</v>
      </c>
      <c r="G322" s="35">
        <f>G323</f>
        <v>8.3387399999999996</v>
      </c>
      <c r="H322" s="35">
        <f>H323</f>
        <v>8.3387399999999996</v>
      </c>
      <c r="I322" s="35">
        <f t="shared" si="67"/>
        <v>0</v>
      </c>
      <c r="J322" s="45" t="s">
        <v>491</v>
      </c>
      <c r="K322" s="45">
        <f t="shared" si="68"/>
        <v>100</v>
      </c>
    </row>
    <row r="323" spans="1:11" s="52" customFormat="1" ht="47.25">
      <c r="A323" s="40" t="s">
        <v>165</v>
      </c>
      <c r="B323" s="39" t="s">
        <v>80</v>
      </c>
      <c r="C323" s="39" t="s">
        <v>59</v>
      </c>
      <c r="D323" s="38" t="s">
        <v>471</v>
      </c>
      <c r="E323" s="39" t="s">
        <v>166</v>
      </c>
      <c r="F323" s="35">
        <v>0</v>
      </c>
      <c r="G323" s="35">
        <v>8.3387399999999996</v>
      </c>
      <c r="H323" s="35">
        <v>8.3387399999999996</v>
      </c>
      <c r="I323" s="35">
        <f t="shared" si="67"/>
        <v>0</v>
      </c>
      <c r="J323" s="45" t="s">
        <v>491</v>
      </c>
      <c r="K323" s="45">
        <f t="shared" si="68"/>
        <v>100</v>
      </c>
    </row>
    <row r="324" spans="1:11" s="52" customFormat="1" ht="94.5">
      <c r="A324" s="32" t="s">
        <v>29</v>
      </c>
      <c r="B324" s="39" t="s">
        <v>80</v>
      </c>
      <c r="C324" s="39" t="s">
        <v>59</v>
      </c>
      <c r="D324" s="39" t="s">
        <v>30</v>
      </c>
      <c r="E324" s="39" t="s">
        <v>46</v>
      </c>
      <c r="F324" s="66">
        <f>F325+F329</f>
        <v>14425.96</v>
      </c>
      <c r="G324" s="66">
        <f>G325+G329</f>
        <v>11842.84935</v>
      </c>
      <c r="H324" s="66">
        <f>H325+H329</f>
        <v>11180.39011</v>
      </c>
      <c r="I324" s="66">
        <f t="shared" si="67"/>
        <v>662.45924000000002</v>
      </c>
      <c r="J324" s="67">
        <f t="shared" si="65"/>
        <v>77.5</v>
      </c>
      <c r="K324" s="67">
        <f t="shared" si="68"/>
        <v>94.41</v>
      </c>
    </row>
    <row r="325" spans="1:11" s="52" customFormat="1" ht="47.25">
      <c r="A325" s="32" t="s">
        <v>154</v>
      </c>
      <c r="B325" s="39" t="s">
        <v>80</v>
      </c>
      <c r="C325" s="39" t="s">
        <v>59</v>
      </c>
      <c r="D325" s="33" t="s">
        <v>31</v>
      </c>
      <c r="E325" s="39" t="s">
        <v>46</v>
      </c>
      <c r="F325" s="35">
        <f>F326+F327+F328</f>
        <v>14046.96</v>
      </c>
      <c r="G325" s="35">
        <f>G326+G327+G328</f>
        <v>11619.062379999999</v>
      </c>
      <c r="H325" s="35">
        <f>H326+H327+H328</f>
        <v>10956.603139999999</v>
      </c>
      <c r="I325" s="35">
        <f t="shared" si="67"/>
        <v>662.45924000000002</v>
      </c>
      <c r="J325" s="45">
        <f t="shared" si="65"/>
        <v>78</v>
      </c>
      <c r="K325" s="45">
        <f t="shared" si="68"/>
        <v>94.3</v>
      </c>
    </row>
    <row r="326" spans="1:11" s="52" customFormat="1" ht="31.5">
      <c r="A326" s="40" t="s">
        <v>182</v>
      </c>
      <c r="B326" s="39" t="s">
        <v>80</v>
      </c>
      <c r="C326" s="39" t="s">
        <v>59</v>
      </c>
      <c r="D326" s="39" t="s">
        <v>31</v>
      </c>
      <c r="E326" s="39" t="s">
        <v>183</v>
      </c>
      <c r="F326" s="36">
        <v>10576.94</v>
      </c>
      <c r="G326" s="36">
        <v>8485.7875899999999</v>
      </c>
      <c r="H326" s="36">
        <v>8262.8634600000005</v>
      </c>
      <c r="I326" s="36">
        <f t="shared" si="67"/>
        <v>222.92412999999999</v>
      </c>
      <c r="J326" s="46">
        <f t="shared" si="65"/>
        <v>78.12</v>
      </c>
      <c r="K326" s="46">
        <f t="shared" si="68"/>
        <v>97.37</v>
      </c>
    </row>
    <row r="327" spans="1:11" s="52" customFormat="1" ht="47.25">
      <c r="A327" s="40" t="s">
        <v>165</v>
      </c>
      <c r="B327" s="39" t="s">
        <v>80</v>
      </c>
      <c r="C327" s="39" t="s">
        <v>59</v>
      </c>
      <c r="D327" s="39" t="s">
        <v>31</v>
      </c>
      <c r="E327" s="39" t="s">
        <v>166</v>
      </c>
      <c r="F327" s="35">
        <v>3470.02</v>
      </c>
      <c r="G327" s="35">
        <v>3133.1756599999999</v>
      </c>
      <c r="H327" s="35">
        <v>2693.6405500000001</v>
      </c>
      <c r="I327" s="35">
        <f t="shared" si="67"/>
        <v>439.53510999999997</v>
      </c>
      <c r="J327" s="45">
        <f t="shared" si="65"/>
        <v>77.63</v>
      </c>
      <c r="K327" s="45">
        <f t="shared" si="68"/>
        <v>85.97</v>
      </c>
    </row>
    <row r="328" spans="1:11" s="52" customFormat="1" ht="15.75">
      <c r="A328" s="40" t="s">
        <v>169</v>
      </c>
      <c r="B328" s="39" t="s">
        <v>80</v>
      </c>
      <c r="C328" s="39" t="s">
        <v>59</v>
      </c>
      <c r="D328" s="39" t="s">
        <v>31</v>
      </c>
      <c r="E328" s="39" t="s">
        <v>184</v>
      </c>
      <c r="F328" s="36">
        <v>0</v>
      </c>
      <c r="G328" s="36">
        <v>9.9129999999999996E-2</v>
      </c>
      <c r="H328" s="36">
        <v>9.9129999999999996E-2</v>
      </c>
      <c r="I328" s="36">
        <f t="shared" si="67"/>
        <v>0</v>
      </c>
      <c r="J328" s="46" t="s">
        <v>491</v>
      </c>
      <c r="K328" s="46">
        <f t="shared" si="68"/>
        <v>100</v>
      </c>
    </row>
    <row r="329" spans="1:11" s="52" customFormat="1" ht="47.25">
      <c r="A329" s="32" t="s">
        <v>162</v>
      </c>
      <c r="B329" s="39" t="s">
        <v>80</v>
      </c>
      <c r="C329" s="39" t="s">
        <v>59</v>
      </c>
      <c r="D329" s="39" t="s">
        <v>32</v>
      </c>
      <c r="E329" s="39" t="s">
        <v>46</v>
      </c>
      <c r="F329" s="36">
        <f>F330</f>
        <v>379</v>
      </c>
      <c r="G329" s="36">
        <f>G330</f>
        <v>223.78697</v>
      </c>
      <c r="H329" s="36">
        <f>H330</f>
        <v>223.78697</v>
      </c>
      <c r="I329" s="36">
        <f t="shared" si="67"/>
        <v>0</v>
      </c>
      <c r="J329" s="46">
        <f t="shared" si="65"/>
        <v>59.05</v>
      </c>
      <c r="K329" s="46">
        <f t="shared" si="68"/>
        <v>100</v>
      </c>
    </row>
    <row r="330" spans="1:11" s="49" customFormat="1" ht="47.25" outlineLevel="5">
      <c r="A330" s="40" t="s">
        <v>165</v>
      </c>
      <c r="B330" s="39" t="s">
        <v>80</v>
      </c>
      <c r="C330" s="39" t="s">
        <v>59</v>
      </c>
      <c r="D330" s="39" t="s">
        <v>32</v>
      </c>
      <c r="E330" s="39" t="s">
        <v>166</v>
      </c>
      <c r="F330" s="36">
        <v>379</v>
      </c>
      <c r="G330" s="36">
        <v>223.78697</v>
      </c>
      <c r="H330" s="36">
        <v>223.78697</v>
      </c>
      <c r="I330" s="36">
        <f t="shared" si="67"/>
        <v>0</v>
      </c>
      <c r="J330" s="46">
        <f t="shared" si="65"/>
        <v>59.05</v>
      </c>
      <c r="K330" s="46">
        <f t="shared" si="68"/>
        <v>100</v>
      </c>
    </row>
    <row r="331" spans="1:11" s="49" customFormat="1" ht="31.5" outlineLevel="5">
      <c r="A331" s="60" t="s">
        <v>247</v>
      </c>
      <c r="B331" s="39" t="s">
        <v>80</v>
      </c>
      <c r="C331" s="39" t="s">
        <v>59</v>
      </c>
      <c r="D331" s="39" t="s">
        <v>248</v>
      </c>
      <c r="E331" s="39" t="s">
        <v>46</v>
      </c>
      <c r="F331" s="35">
        <f>F332+F334+F336+F338+F340+F342</f>
        <v>190.62914000000001</v>
      </c>
      <c r="G331" s="35">
        <f>G332+G334+G336+G338+G340+G342</f>
        <v>173.20103</v>
      </c>
      <c r="H331" s="35">
        <f>H332+H334+H336+H338+H340+H342</f>
        <v>173.20103</v>
      </c>
      <c r="I331" s="35">
        <f t="shared" si="67"/>
        <v>0</v>
      </c>
      <c r="J331" s="45">
        <f t="shared" si="65"/>
        <v>90.86</v>
      </c>
      <c r="K331" s="45">
        <f t="shared" si="68"/>
        <v>100</v>
      </c>
    </row>
    <row r="332" spans="1:11" s="49" customFormat="1" ht="78.75" outlineLevel="5">
      <c r="A332" s="38" t="s">
        <v>309</v>
      </c>
      <c r="B332" s="39" t="s">
        <v>80</v>
      </c>
      <c r="C332" s="39" t="s">
        <v>59</v>
      </c>
      <c r="D332" s="39" t="s">
        <v>383</v>
      </c>
      <c r="E332" s="39" t="s">
        <v>46</v>
      </c>
      <c r="F332" s="35">
        <v>0</v>
      </c>
      <c r="G332" s="35">
        <v>0</v>
      </c>
      <c r="H332" s="35">
        <v>0</v>
      </c>
      <c r="I332" s="35">
        <f t="shared" si="67"/>
        <v>0</v>
      </c>
      <c r="J332" s="45" t="s">
        <v>491</v>
      </c>
      <c r="K332" s="45" t="s">
        <v>491</v>
      </c>
    </row>
    <row r="333" spans="1:11" s="49" customFormat="1" ht="15.75" outlineLevel="5">
      <c r="A333" s="50" t="s">
        <v>277</v>
      </c>
      <c r="B333" s="39" t="s">
        <v>80</v>
      </c>
      <c r="C333" s="39" t="s">
        <v>59</v>
      </c>
      <c r="D333" s="39" t="s">
        <v>383</v>
      </c>
      <c r="E333" s="39" t="s">
        <v>278</v>
      </c>
      <c r="F333" s="35">
        <v>0</v>
      </c>
      <c r="G333" s="35">
        <v>0</v>
      </c>
      <c r="H333" s="35">
        <v>0</v>
      </c>
      <c r="I333" s="35">
        <f t="shared" si="67"/>
        <v>0</v>
      </c>
      <c r="J333" s="45" t="s">
        <v>491</v>
      </c>
      <c r="K333" s="45" t="s">
        <v>491</v>
      </c>
    </row>
    <row r="334" spans="1:11" s="49" customFormat="1" ht="47.25" outlineLevel="5">
      <c r="A334" s="38" t="s">
        <v>310</v>
      </c>
      <c r="B334" s="39" t="s">
        <v>80</v>
      </c>
      <c r="C334" s="39" t="s">
        <v>59</v>
      </c>
      <c r="D334" s="39" t="s">
        <v>384</v>
      </c>
      <c r="E334" s="39" t="s">
        <v>46</v>
      </c>
      <c r="F334" s="35">
        <v>0</v>
      </c>
      <c r="G334" s="35">
        <v>0</v>
      </c>
      <c r="H334" s="35">
        <v>0</v>
      </c>
      <c r="I334" s="35">
        <f t="shared" si="67"/>
        <v>0</v>
      </c>
      <c r="J334" s="45" t="s">
        <v>491</v>
      </c>
      <c r="K334" s="45" t="s">
        <v>491</v>
      </c>
    </row>
    <row r="335" spans="1:11" s="49" customFormat="1" ht="47.25" outlineLevel="5">
      <c r="A335" s="40" t="s">
        <v>165</v>
      </c>
      <c r="B335" s="39" t="s">
        <v>80</v>
      </c>
      <c r="C335" s="39" t="s">
        <v>59</v>
      </c>
      <c r="D335" s="39" t="s">
        <v>384</v>
      </c>
      <c r="E335" s="39" t="s">
        <v>166</v>
      </c>
      <c r="F335" s="35">
        <v>0</v>
      </c>
      <c r="G335" s="35">
        <v>0</v>
      </c>
      <c r="H335" s="35">
        <v>0</v>
      </c>
      <c r="I335" s="35">
        <f t="shared" si="67"/>
        <v>0</v>
      </c>
      <c r="J335" s="45" t="s">
        <v>491</v>
      </c>
      <c r="K335" s="45" t="s">
        <v>491</v>
      </c>
    </row>
    <row r="336" spans="1:11" s="49" customFormat="1" ht="47.25" outlineLevel="5">
      <c r="A336" s="40" t="s">
        <v>312</v>
      </c>
      <c r="B336" s="39" t="s">
        <v>80</v>
      </c>
      <c r="C336" s="39" t="s">
        <v>59</v>
      </c>
      <c r="D336" s="39" t="s">
        <v>384</v>
      </c>
      <c r="E336" s="39" t="s">
        <v>46</v>
      </c>
      <c r="F336" s="36">
        <v>5.8081100000000001</v>
      </c>
      <c r="G336" s="36">
        <f>G337</f>
        <v>0</v>
      </c>
      <c r="H336" s="36">
        <f>H337</f>
        <v>0</v>
      </c>
      <c r="I336" s="36">
        <f t="shared" si="67"/>
        <v>0</v>
      </c>
      <c r="J336" s="46">
        <f t="shared" si="65"/>
        <v>0</v>
      </c>
      <c r="K336" s="46" t="s">
        <v>491</v>
      </c>
    </row>
    <row r="337" spans="1:11" s="49" customFormat="1" ht="47.25" outlineLevel="5">
      <c r="A337" s="40" t="s">
        <v>165</v>
      </c>
      <c r="B337" s="39" t="s">
        <v>80</v>
      </c>
      <c r="C337" s="39" t="s">
        <v>59</v>
      </c>
      <c r="D337" s="39" t="s">
        <v>384</v>
      </c>
      <c r="E337" s="39" t="s">
        <v>166</v>
      </c>
      <c r="F337" s="36">
        <v>5.8081100000000001</v>
      </c>
      <c r="G337" s="36">
        <v>0</v>
      </c>
      <c r="H337" s="36">
        <v>0</v>
      </c>
      <c r="I337" s="36">
        <f t="shared" si="67"/>
        <v>0</v>
      </c>
      <c r="J337" s="46">
        <f t="shared" si="65"/>
        <v>0</v>
      </c>
      <c r="K337" s="46" t="s">
        <v>491</v>
      </c>
    </row>
    <row r="338" spans="1:11" s="49" customFormat="1" ht="78.75" outlineLevel="5">
      <c r="A338" s="42" t="s">
        <v>293</v>
      </c>
      <c r="B338" s="39" t="s">
        <v>80</v>
      </c>
      <c r="C338" s="39" t="s">
        <v>59</v>
      </c>
      <c r="D338" s="54" t="s">
        <v>294</v>
      </c>
      <c r="E338" s="39" t="s">
        <v>46</v>
      </c>
      <c r="F338" s="36">
        <f>F339</f>
        <v>168.005</v>
      </c>
      <c r="G338" s="36">
        <f>G339</f>
        <v>168.005</v>
      </c>
      <c r="H338" s="36">
        <f>H339</f>
        <v>168.005</v>
      </c>
      <c r="I338" s="36">
        <f t="shared" si="67"/>
        <v>0</v>
      </c>
      <c r="J338" s="46">
        <f t="shared" si="65"/>
        <v>100</v>
      </c>
      <c r="K338" s="46">
        <f t="shared" si="68"/>
        <v>100</v>
      </c>
    </row>
    <row r="339" spans="1:11" s="49" customFormat="1" ht="47.25" outlineLevel="5">
      <c r="A339" s="40" t="s">
        <v>165</v>
      </c>
      <c r="B339" s="39" t="s">
        <v>80</v>
      </c>
      <c r="C339" s="39" t="s">
        <v>59</v>
      </c>
      <c r="D339" s="54" t="s">
        <v>294</v>
      </c>
      <c r="E339" s="39" t="s">
        <v>166</v>
      </c>
      <c r="F339" s="36">
        <v>168.005</v>
      </c>
      <c r="G339" s="36">
        <v>168.005</v>
      </c>
      <c r="H339" s="36">
        <v>168.005</v>
      </c>
      <c r="I339" s="36">
        <f t="shared" si="67"/>
        <v>0</v>
      </c>
      <c r="J339" s="46">
        <f t="shared" si="65"/>
        <v>100</v>
      </c>
      <c r="K339" s="46">
        <f t="shared" si="68"/>
        <v>100</v>
      </c>
    </row>
    <row r="340" spans="1:11" s="49" customFormat="1" ht="94.5" outlineLevel="5">
      <c r="A340" s="42" t="s">
        <v>306</v>
      </c>
      <c r="B340" s="39" t="s">
        <v>80</v>
      </c>
      <c r="C340" s="39" t="s">
        <v>59</v>
      </c>
      <c r="D340" s="54" t="s">
        <v>307</v>
      </c>
      <c r="E340" s="39" t="s">
        <v>46</v>
      </c>
      <c r="F340" s="36">
        <f>F341</f>
        <v>5.1960300000000004</v>
      </c>
      <c r="G340" s="36">
        <f>G341</f>
        <v>5.1960300000000004</v>
      </c>
      <c r="H340" s="36">
        <f>H341</f>
        <v>5.1960300000000004</v>
      </c>
      <c r="I340" s="36">
        <f t="shared" si="67"/>
        <v>0</v>
      </c>
      <c r="J340" s="46">
        <f t="shared" si="65"/>
        <v>100</v>
      </c>
      <c r="K340" s="46">
        <f t="shared" si="68"/>
        <v>100</v>
      </c>
    </row>
    <row r="341" spans="1:11" s="49" customFormat="1" ht="47.25" outlineLevel="5">
      <c r="A341" s="40" t="s">
        <v>165</v>
      </c>
      <c r="B341" s="39" t="s">
        <v>80</v>
      </c>
      <c r="C341" s="39" t="s">
        <v>59</v>
      </c>
      <c r="D341" s="54" t="s">
        <v>307</v>
      </c>
      <c r="E341" s="39" t="s">
        <v>166</v>
      </c>
      <c r="F341" s="36">
        <v>5.1960300000000004</v>
      </c>
      <c r="G341" s="36">
        <v>5.1960300000000004</v>
      </c>
      <c r="H341" s="36">
        <v>5.1960300000000004</v>
      </c>
      <c r="I341" s="36">
        <f t="shared" si="67"/>
        <v>0</v>
      </c>
      <c r="J341" s="46">
        <f t="shared" si="65"/>
        <v>100</v>
      </c>
      <c r="K341" s="46">
        <f t="shared" si="68"/>
        <v>100</v>
      </c>
    </row>
    <row r="342" spans="1:11" s="49" customFormat="1" ht="47.25" outlineLevel="5">
      <c r="A342" s="42" t="s">
        <v>308</v>
      </c>
      <c r="B342" s="39" t="s">
        <v>80</v>
      </c>
      <c r="C342" s="39" t="s">
        <v>59</v>
      </c>
      <c r="D342" s="59" t="s">
        <v>385</v>
      </c>
      <c r="E342" s="39" t="s">
        <v>46</v>
      </c>
      <c r="F342" s="35">
        <f>F343</f>
        <v>11.62</v>
      </c>
      <c r="G342" s="35">
        <f t="shared" ref="G342:H343" si="71">G343</f>
        <v>0</v>
      </c>
      <c r="H342" s="35">
        <f t="shared" si="71"/>
        <v>0</v>
      </c>
      <c r="I342" s="35">
        <f t="shared" si="67"/>
        <v>0</v>
      </c>
      <c r="J342" s="45">
        <f t="shared" si="65"/>
        <v>0</v>
      </c>
      <c r="K342" s="45" t="s">
        <v>491</v>
      </c>
    </row>
    <row r="343" spans="1:11" s="49" customFormat="1" ht="78.75" outlineLevel="5">
      <c r="A343" s="40" t="s">
        <v>311</v>
      </c>
      <c r="B343" s="39" t="s">
        <v>80</v>
      </c>
      <c r="C343" s="39" t="s">
        <v>59</v>
      </c>
      <c r="D343" s="39" t="s">
        <v>383</v>
      </c>
      <c r="E343" s="39" t="s">
        <v>46</v>
      </c>
      <c r="F343" s="36">
        <f>F344</f>
        <v>11.62</v>
      </c>
      <c r="G343" s="36">
        <f t="shared" si="71"/>
        <v>0</v>
      </c>
      <c r="H343" s="36">
        <f t="shared" si="71"/>
        <v>0</v>
      </c>
      <c r="I343" s="36">
        <f t="shared" si="67"/>
        <v>0</v>
      </c>
      <c r="J343" s="46">
        <f t="shared" si="65"/>
        <v>0</v>
      </c>
      <c r="K343" s="46" t="s">
        <v>491</v>
      </c>
    </row>
    <row r="344" spans="1:11" s="49" customFormat="1" ht="15.75" outlineLevel="5">
      <c r="A344" s="50" t="s">
        <v>277</v>
      </c>
      <c r="B344" s="39" t="s">
        <v>80</v>
      </c>
      <c r="C344" s="39" t="s">
        <v>59</v>
      </c>
      <c r="D344" s="39" t="s">
        <v>383</v>
      </c>
      <c r="E344" s="39" t="s">
        <v>278</v>
      </c>
      <c r="F344" s="36">
        <v>11.62</v>
      </c>
      <c r="G344" s="36">
        <v>0</v>
      </c>
      <c r="H344" s="36">
        <v>0</v>
      </c>
      <c r="I344" s="36">
        <f t="shared" si="67"/>
        <v>0</v>
      </c>
      <c r="J344" s="46">
        <f t="shared" si="65"/>
        <v>0</v>
      </c>
      <c r="K344" s="46" t="s">
        <v>491</v>
      </c>
    </row>
    <row r="345" spans="1:11" s="49" customFormat="1" ht="47.25" outlineLevel="5">
      <c r="A345" s="38" t="s">
        <v>422</v>
      </c>
      <c r="B345" s="39" t="s">
        <v>80</v>
      </c>
      <c r="C345" s="39" t="s">
        <v>59</v>
      </c>
      <c r="D345" s="59" t="s">
        <v>425</v>
      </c>
      <c r="E345" s="39" t="s">
        <v>46</v>
      </c>
      <c r="F345" s="35">
        <f>F346+F348</f>
        <v>0</v>
      </c>
      <c r="G345" s="35">
        <f>G346+G348</f>
        <v>0</v>
      </c>
      <c r="H345" s="35">
        <f>H346+H348</f>
        <v>0</v>
      </c>
      <c r="I345" s="35">
        <f t="shared" si="67"/>
        <v>0</v>
      </c>
      <c r="J345" s="45" t="s">
        <v>491</v>
      </c>
      <c r="K345" s="45" t="s">
        <v>491</v>
      </c>
    </row>
    <row r="346" spans="1:11" s="49" customFormat="1" ht="78.75" outlineLevel="5">
      <c r="A346" s="38" t="s">
        <v>423</v>
      </c>
      <c r="B346" s="39" t="s">
        <v>80</v>
      </c>
      <c r="C346" s="39" t="s">
        <v>59</v>
      </c>
      <c r="D346" s="54" t="s">
        <v>426</v>
      </c>
      <c r="E346" s="39" t="s">
        <v>46</v>
      </c>
      <c r="F346" s="35">
        <f>F347</f>
        <v>0</v>
      </c>
      <c r="G346" s="35">
        <f>G347</f>
        <v>0</v>
      </c>
      <c r="H346" s="35">
        <f>H347</f>
        <v>0</v>
      </c>
      <c r="I346" s="35">
        <f t="shared" si="67"/>
        <v>0</v>
      </c>
      <c r="J346" s="45" t="s">
        <v>491</v>
      </c>
      <c r="K346" s="45" t="s">
        <v>491</v>
      </c>
    </row>
    <row r="347" spans="1:11" s="49" customFormat="1" ht="47.25" outlineLevel="5">
      <c r="A347" s="40" t="s">
        <v>165</v>
      </c>
      <c r="B347" s="39" t="s">
        <v>80</v>
      </c>
      <c r="C347" s="39" t="s">
        <v>59</v>
      </c>
      <c r="D347" s="54" t="s">
        <v>426</v>
      </c>
      <c r="E347" s="39" t="s">
        <v>166</v>
      </c>
      <c r="F347" s="35">
        <v>0</v>
      </c>
      <c r="G347" s="35">
        <v>0</v>
      </c>
      <c r="H347" s="35">
        <v>0</v>
      </c>
      <c r="I347" s="35">
        <f t="shared" si="67"/>
        <v>0</v>
      </c>
      <c r="J347" s="45" t="s">
        <v>491</v>
      </c>
      <c r="K347" s="45" t="s">
        <v>491</v>
      </c>
    </row>
    <row r="348" spans="1:11" s="49" customFormat="1" ht="94.5" outlineLevel="5">
      <c r="A348" s="56" t="s">
        <v>424</v>
      </c>
      <c r="B348" s="39" t="s">
        <v>80</v>
      </c>
      <c r="C348" s="39" t="s">
        <v>59</v>
      </c>
      <c r="D348" s="54" t="s">
        <v>427</v>
      </c>
      <c r="E348" s="39" t="s">
        <v>46</v>
      </c>
      <c r="F348" s="35">
        <f>F349</f>
        <v>0</v>
      </c>
      <c r="G348" s="35">
        <f>G349</f>
        <v>0</v>
      </c>
      <c r="H348" s="35">
        <f>H349</f>
        <v>0</v>
      </c>
      <c r="I348" s="35">
        <f t="shared" si="67"/>
        <v>0</v>
      </c>
      <c r="J348" s="45" t="s">
        <v>491</v>
      </c>
      <c r="K348" s="45" t="s">
        <v>491</v>
      </c>
    </row>
    <row r="349" spans="1:11" s="49" customFormat="1" ht="47.25" outlineLevel="5">
      <c r="A349" s="40" t="s">
        <v>165</v>
      </c>
      <c r="B349" s="39" t="s">
        <v>80</v>
      </c>
      <c r="C349" s="39" t="s">
        <v>59</v>
      </c>
      <c r="D349" s="54" t="s">
        <v>427</v>
      </c>
      <c r="E349" s="39" t="s">
        <v>166</v>
      </c>
      <c r="F349" s="35">
        <v>0</v>
      </c>
      <c r="G349" s="35">
        <v>0</v>
      </c>
      <c r="H349" s="35">
        <v>0</v>
      </c>
      <c r="I349" s="35">
        <f t="shared" si="67"/>
        <v>0</v>
      </c>
      <c r="J349" s="45" t="s">
        <v>491</v>
      </c>
      <c r="K349" s="45" t="s">
        <v>491</v>
      </c>
    </row>
    <row r="350" spans="1:11" s="49" customFormat="1" ht="31.5" outlineLevel="5">
      <c r="A350" s="38" t="s">
        <v>196</v>
      </c>
      <c r="B350" s="39" t="s">
        <v>80</v>
      </c>
      <c r="C350" s="39" t="s">
        <v>105</v>
      </c>
      <c r="D350" s="39" t="s">
        <v>204</v>
      </c>
      <c r="E350" s="39" t="s">
        <v>46</v>
      </c>
      <c r="F350" s="35">
        <f>F351+F362+F366+F368+F364</f>
        <v>13082.406419999999</v>
      </c>
      <c r="G350" s="35">
        <f>G351+G359</f>
        <v>13196.3863</v>
      </c>
      <c r="H350" s="35">
        <f>H351+H359</f>
        <v>12582.03383</v>
      </c>
      <c r="I350" s="35">
        <f t="shared" si="67"/>
        <v>614.35247000000004</v>
      </c>
      <c r="J350" s="45">
        <f t="shared" si="65"/>
        <v>96.18</v>
      </c>
      <c r="K350" s="45">
        <f t="shared" si="68"/>
        <v>95.34</v>
      </c>
    </row>
    <row r="351" spans="1:11" s="49" customFormat="1" ht="47.25" outlineLevel="5">
      <c r="A351" s="38" t="s">
        <v>363</v>
      </c>
      <c r="B351" s="39" t="s">
        <v>80</v>
      </c>
      <c r="C351" s="39" t="s">
        <v>105</v>
      </c>
      <c r="D351" s="39" t="s">
        <v>25</v>
      </c>
      <c r="E351" s="39" t="s">
        <v>46</v>
      </c>
      <c r="F351" s="35">
        <f t="shared" ref="F351:H351" si="72">F352</f>
        <v>12134.35</v>
      </c>
      <c r="G351" s="35">
        <f t="shared" si="72"/>
        <v>12217.6913</v>
      </c>
      <c r="H351" s="35">
        <f t="shared" si="72"/>
        <v>11603.338830000001</v>
      </c>
      <c r="I351" s="35">
        <f t="shared" si="67"/>
        <v>614.35247000000004</v>
      </c>
      <c r="J351" s="45">
        <f t="shared" si="65"/>
        <v>95.62</v>
      </c>
      <c r="K351" s="45">
        <f t="shared" si="68"/>
        <v>94.97</v>
      </c>
    </row>
    <row r="352" spans="1:11" s="49" customFormat="1" ht="63" outlineLevel="5">
      <c r="A352" s="32" t="s">
        <v>33</v>
      </c>
      <c r="B352" s="39" t="s">
        <v>80</v>
      </c>
      <c r="C352" s="33" t="s">
        <v>105</v>
      </c>
      <c r="D352" s="33" t="s">
        <v>34</v>
      </c>
      <c r="E352" s="33" t="s">
        <v>46</v>
      </c>
      <c r="F352" s="35">
        <f>F353+F357</f>
        <v>12134.35</v>
      </c>
      <c r="G352" s="35">
        <f>G353+G357</f>
        <v>12217.6913</v>
      </c>
      <c r="H352" s="35">
        <f>H353+H357</f>
        <v>11603.338830000001</v>
      </c>
      <c r="I352" s="35">
        <f t="shared" si="67"/>
        <v>614.35247000000004</v>
      </c>
      <c r="J352" s="45">
        <f t="shared" si="65"/>
        <v>95.62</v>
      </c>
      <c r="K352" s="45">
        <f t="shared" si="68"/>
        <v>94.97</v>
      </c>
    </row>
    <row r="353" spans="1:11" s="49" customFormat="1" ht="47.25" outlineLevel="5">
      <c r="A353" s="32" t="s">
        <v>154</v>
      </c>
      <c r="B353" s="39" t="s">
        <v>80</v>
      </c>
      <c r="C353" s="33" t="s">
        <v>105</v>
      </c>
      <c r="D353" s="33" t="s">
        <v>35</v>
      </c>
      <c r="E353" s="33" t="s">
        <v>46</v>
      </c>
      <c r="F353" s="35">
        <f>F354+F355+F356</f>
        <v>12054.35</v>
      </c>
      <c r="G353" s="35">
        <f>G354+G355+G356</f>
        <v>12137.6913</v>
      </c>
      <c r="H353" s="35">
        <f>H354+H355+H356</f>
        <v>11524.624830000001</v>
      </c>
      <c r="I353" s="35">
        <f t="shared" si="67"/>
        <v>613.06646999999998</v>
      </c>
      <c r="J353" s="45">
        <f t="shared" si="65"/>
        <v>95.61</v>
      </c>
      <c r="K353" s="45">
        <f t="shared" si="68"/>
        <v>94.95</v>
      </c>
    </row>
    <row r="354" spans="1:11" s="49" customFormat="1" ht="31.5" outlineLevel="5">
      <c r="A354" s="40" t="s">
        <v>182</v>
      </c>
      <c r="B354" s="39" t="s">
        <v>80</v>
      </c>
      <c r="C354" s="33" t="s">
        <v>105</v>
      </c>
      <c r="D354" s="33" t="s">
        <v>35</v>
      </c>
      <c r="E354" s="39" t="s">
        <v>183</v>
      </c>
      <c r="F354" s="36">
        <v>9697.85</v>
      </c>
      <c r="G354" s="36">
        <v>10699.31372</v>
      </c>
      <c r="H354" s="36">
        <v>10372.820589999999</v>
      </c>
      <c r="I354" s="36">
        <f t="shared" si="67"/>
        <v>326.49313000000001</v>
      </c>
      <c r="J354" s="46">
        <f t="shared" si="65"/>
        <v>106.96</v>
      </c>
      <c r="K354" s="46">
        <f t="shared" si="68"/>
        <v>96.95</v>
      </c>
    </row>
    <row r="355" spans="1:11" s="49" customFormat="1" ht="47.25" outlineLevel="5">
      <c r="A355" s="40" t="s">
        <v>165</v>
      </c>
      <c r="B355" s="39" t="s">
        <v>80</v>
      </c>
      <c r="C355" s="33" t="s">
        <v>105</v>
      </c>
      <c r="D355" s="33" t="s">
        <v>35</v>
      </c>
      <c r="E355" s="39" t="s">
        <v>166</v>
      </c>
      <c r="F355" s="35">
        <v>2284.3000000000002</v>
      </c>
      <c r="G355" s="35">
        <v>1438.3775800000001</v>
      </c>
      <c r="H355" s="35">
        <v>1151.8042399999999</v>
      </c>
      <c r="I355" s="35">
        <f t="shared" si="67"/>
        <v>286.57333999999997</v>
      </c>
      <c r="J355" s="45">
        <f t="shared" si="65"/>
        <v>50.42</v>
      </c>
      <c r="K355" s="45">
        <f t="shared" si="68"/>
        <v>80.08</v>
      </c>
    </row>
    <row r="356" spans="1:11" s="49" customFormat="1" ht="15.75" outlineLevel="5">
      <c r="A356" s="40" t="s">
        <v>169</v>
      </c>
      <c r="B356" s="39" t="s">
        <v>80</v>
      </c>
      <c r="C356" s="33" t="s">
        <v>105</v>
      </c>
      <c r="D356" s="33" t="s">
        <v>35</v>
      </c>
      <c r="E356" s="39" t="s">
        <v>184</v>
      </c>
      <c r="F356" s="36">
        <v>72.2</v>
      </c>
      <c r="G356" s="36">
        <v>0</v>
      </c>
      <c r="H356" s="36">
        <v>0</v>
      </c>
      <c r="I356" s="36">
        <f t="shared" si="67"/>
        <v>0</v>
      </c>
      <c r="J356" s="46">
        <f t="shared" si="65"/>
        <v>0</v>
      </c>
      <c r="K356" s="46" t="s">
        <v>491</v>
      </c>
    </row>
    <row r="357" spans="1:11" s="49" customFormat="1" ht="47.25" outlineLevel="1">
      <c r="A357" s="32" t="s">
        <v>162</v>
      </c>
      <c r="B357" s="39" t="s">
        <v>80</v>
      </c>
      <c r="C357" s="33" t="s">
        <v>105</v>
      </c>
      <c r="D357" s="39" t="s">
        <v>36</v>
      </c>
      <c r="E357" s="39" t="s">
        <v>46</v>
      </c>
      <c r="F357" s="36">
        <v>80</v>
      </c>
      <c r="G357" s="36">
        <v>80</v>
      </c>
      <c r="H357" s="36">
        <f>H358</f>
        <v>78.713999999999999</v>
      </c>
      <c r="I357" s="36">
        <f t="shared" si="67"/>
        <v>1.286</v>
      </c>
      <c r="J357" s="46">
        <f t="shared" si="65"/>
        <v>98.39</v>
      </c>
      <c r="K357" s="46">
        <f t="shared" si="68"/>
        <v>98.39</v>
      </c>
    </row>
    <row r="358" spans="1:11" s="49" customFormat="1" ht="47.25" outlineLevel="1">
      <c r="A358" s="40" t="s">
        <v>165</v>
      </c>
      <c r="B358" s="39" t="s">
        <v>80</v>
      </c>
      <c r="C358" s="33" t="s">
        <v>105</v>
      </c>
      <c r="D358" s="39" t="s">
        <v>36</v>
      </c>
      <c r="E358" s="39" t="s">
        <v>166</v>
      </c>
      <c r="F358" s="36">
        <v>80</v>
      </c>
      <c r="G358" s="36">
        <v>80</v>
      </c>
      <c r="H358" s="36">
        <v>78.713999999999999</v>
      </c>
      <c r="I358" s="36">
        <f t="shared" si="67"/>
        <v>1.286</v>
      </c>
      <c r="J358" s="46">
        <f t="shared" si="65"/>
        <v>98.39</v>
      </c>
      <c r="K358" s="46">
        <f t="shared" si="68"/>
        <v>98.39</v>
      </c>
    </row>
    <row r="359" spans="1:11" s="49" customFormat="1" ht="78.75" outlineLevel="1">
      <c r="A359" s="38" t="s">
        <v>497</v>
      </c>
      <c r="B359" s="39" t="s">
        <v>80</v>
      </c>
      <c r="C359" s="39" t="s">
        <v>105</v>
      </c>
      <c r="D359" s="54" t="s">
        <v>496</v>
      </c>
      <c r="E359" s="39" t="s">
        <v>46</v>
      </c>
      <c r="F359" s="35">
        <f>F360</f>
        <v>948.05642</v>
      </c>
      <c r="G359" s="35">
        <f>G360</f>
        <v>978.69500000000005</v>
      </c>
      <c r="H359" s="35">
        <f>H360</f>
        <v>978.69500000000005</v>
      </c>
      <c r="I359" s="35">
        <f t="shared" si="67"/>
        <v>0</v>
      </c>
      <c r="J359" s="45">
        <f t="shared" si="65"/>
        <v>103.23</v>
      </c>
      <c r="K359" s="45">
        <f t="shared" si="68"/>
        <v>100</v>
      </c>
    </row>
    <row r="360" spans="1:11" s="49" customFormat="1" ht="15.75" outlineLevel="1">
      <c r="A360" s="38" t="s">
        <v>410</v>
      </c>
      <c r="B360" s="39" t="s">
        <v>80</v>
      </c>
      <c r="C360" s="39" t="s">
        <v>105</v>
      </c>
      <c r="D360" s="54" t="s">
        <v>495</v>
      </c>
      <c r="E360" s="39" t="s">
        <v>46</v>
      </c>
      <c r="F360" s="35">
        <f>F361</f>
        <v>948.05642</v>
      </c>
      <c r="G360" s="35">
        <f t="shared" ref="G360:H360" si="73">G361</f>
        <v>978.69500000000005</v>
      </c>
      <c r="H360" s="35">
        <f t="shared" si="73"/>
        <v>978.69500000000005</v>
      </c>
      <c r="I360" s="35">
        <f t="shared" si="67"/>
        <v>0</v>
      </c>
      <c r="J360" s="45">
        <f t="shared" si="65"/>
        <v>103.23</v>
      </c>
      <c r="K360" s="45">
        <f t="shared" si="68"/>
        <v>100</v>
      </c>
    </row>
    <row r="361" spans="1:11" s="49" customFormat="1" ht="63" outlineLevel="1">
      <c r="A361" s="38" t="s">
        <v>498</v>
      </c>
      <c r="B361" s="39" t="s">
        <v>80</v>
      </c>
      <c r="C361" s="39" t="s">
        <v>105</v>
      </c>
      <c r="D361" s="54" t="s">
        <v>494</v>
      </c>
      <c r="E361" s="39" t="s">
        <v>46</v>
      </c>
      <c r="F361" s="35">
        <f>F362+F364+F366+F368+F370</f>
        <v>948.05642</v>
      </c>
      <c r="G361" s="35">
        <f>G362+G364+G366+G368+G370</f>
        <v>978.69500000000005</v>
      </c>
      <c r="H361" s="35">
        <f>H362+H364+H366+H368+H370</f>
        <v>978.69500000000005</v>
      </c>
      <c r="I361" s="35">
        <f t="shared" si="67"/>
        <v>0</v>
      </c>
      <c r="J361" s="45">
        <f t="shared" si="65"/>
        <v>103.23</v>
      </c>
      <c r="K361" s="45">
        <f t="shared" si="68"/>
        <v>100</v>
      </c>
    </row>
    <row r="362" spans="1:11" s="49" customFormat="1" ht="63" outlineLevel="1">
      <c r="A362" s="38" t="s">
        <v>428</v>
      </c>
      <c r="B362" s="39" t="s">
        <v>80</v>
      </c>
      <c r="C362" s="39" t="s">
        <v>105</v>
      </c>
      <c r="D362" s="54" t="s">
        <v>430</v>
      </c>
      <c r="E362" s="39" t="s">
        <v>46</v>
      </c>
      <c r="F362" s="35">
        <f>F363</f>
        <v>464.16849999999999</v>
      </c>
      <c r="G362" s="35">
        <f>G363</f>
        <v>464.16849999999999</v>
      </c>
      <c r="H362" s="35">
        <f>H363</f>
        <v>464.16849999999999</v>
      </c>
      <c r="I362" s="35">
        <f t="shared" si="67"/>
        <v>0</v>
      </c>
      <c r="J362" s="45">
        <f t="shared" si="65"/>
        <v>100</v>
      </c>
      <c r="K362" s="45">
        <f t="shared" si="68"/>
        <v>100</v>
      </c>
    </row>
    <row r="363" spans="1:11" s="49" customFormat="1" ht="47.25" outlineLevel="1">
      <c r="A363" s="40" t="s">
        <v>165</v>
      </c>
      <c r="B363" s="39" t="s">
        <v>80</v>
      </c>
      <c r="C363" s="39" t="s">
        <v>105</v>
      </c>
      <c r="D363" s="54" t="s">
        <v>430</v>
      </c>
      <c r="E363" s="39" t="s">
        <v>166</v>
      </c>
      <c r="F363" s="35">
        <v>464.16849999999999</v>
      </c>
      <c r="G363" s="35">
        <v>464.16849999999999</v>
      </c>
      <c r="H363" s="35">
        <v>464.16849999999999</v>
      </c>
      <c r="I363" s="35">
        <f t="shared" si="67"/>
        <v>0</v>
      </c>
      <c r="J363" s="45">
        <f t="shared" si="65"/>
        <v>100</v>
      </c>
      <c r="K363" s="45">
        <f t="shared" si="68"/>
        <v>100</v>
      </c>
    </row>
    <row r="364" spans="1:11" s="49" customFormat="1" ht="15.75" outlineLevel="1">
      <c r="A364" s="40" t="s">
        <v>474</v>
      </c>
      <c r="B364" s="39" t="s">
        <v>80</v>
      </c>
      <c r="C364" s="39" t="s">
        <v>105</v>
      </c>
      <c r="D364" s="54" t="s">
        <v>475</v>
      </c>
      <c r="E364" s="39" t="s">
        <v>46</v>
      </c>
      <c r="F364" s="35">
        <f>F365</f>
        <v>0</v>
      </c>
      <c r="G364" s="35">
        <f>G365</f>
        <v>14.355729999999999</v>
      </c>
      <c r="H364" s="35">
        <f>H365</f>
        <v>14.355729999999999</v>
      </c>
      <c r="I364" s="35">
        <f t="shared" si="67"/>
        <v>0</v>
      </c>
      <c r="J364" s="45" t="s">
        <v>491</v>
      </c>
      <c r="K364" s="45">
        <f t="shared" si="68"/>
        <v>100</v>
      </c>
    </row>
    <row r="365" spans="1:11" s="49" customFormat="1" ht="47.25" outlineLevel="1">
      <c r="A365" s="40" t="s">
        <v>165</v>
      </c>
      <c r="B365" s="39" t="s">
        <v>80</v>
      </c>
      <c r="C365" s="39" t="s">
        <v>105</v>
      </c>
      <c r="D365" s="54" t="s">
        <v>475</v>
      </c>
      <c r="E365" s="39" t="s">
        <v>166</v>
      </c>
      <c r="F365" s="35">
        <v>0</v>
      </c>
      <c r="G365" s="35">
        <v>14.355729999999999</v>
      </c>
      <c r="H365" s="35">
        <v>14.355729999999999</v>
      </c>
      <c r="I365" s="35">
        <f t="shared" si="67"/>
        <v>0</v>
      </c>
      <c r="J365" s="45" t="s">
        <v>491</v>
      </c>
      <c r="K365" s="45">
        <f>$H365/$G365*100</f>
        <v>100</v>
      </c>
    </row>
    <row r="366" spans="1:11" s="49" customFormat="1" ht="47.25" outlineLevel="1">
      <c r="A366" s="38" t="s">
        <v>429</v>
      </c>
      <c r="B366" s="39" t="s">
        <v>80</v>
      </c>
      <c r="C366" s="39" t="s">
        <v>105</v>
      </c>
      <c r="D366" s="54" t="s">
        <v>473</v>
      </c>
      <c r="E366" s="39" t="s">
        <v>46</v>
      </c>
      <c r="F366" s="35">
        <f>F367</f>
        <v>483.88792000000001</v>
      </c>
      <c r="G366" s="35">
        <f>G367</f>
        <v>483.88792000000001</v>
      </c>
      <c r="H366" s="35">
        <f>H367</f>
        <v>483.88792000000001</v>
      </c>
      <c r="I366" s="35">
        <f t="shared" ref="I366:I432" si="74">$G366-$H366</f>
        <v>0</v>
      </c>
      <c r="J366" s="45">
        <f t="shared" ref="J366:J429" si="75">$H366/$F366*100</f>
        <v>100</v>
      </c>
      <c r="K366" s="45">
        <f t="shared" ref="K366:K431" si="76">$H366/$G366*100</f>
        <v>100</v>
      </c>
    </row>
    <row r="367" spans="1:11" s="49" customFormat="1" ht="47.25" outlineLevel="1">
      <c r="A367" s="40" t="s">
        <v>165</v>
      </c>
      <c r="B367" s="39" t="s">
        <v>80</v>
      </c>
      <c r="C367" s="39" t="s">
        <v>105</v>
      </c>
      <c r="D367" s="54" t="s">
        <v>473</v>
      </c>
      <c r="E367" s="39" t="s">
        <v>166</v>
      </c>
      <c r="F367" s="35">
        <v>483.88792000000001</v>
      </c>
      <c r="G367" s="35">
        <v>483.88792000000001</v>
      </c>
      <c r="H367" s="35">
        <v>483.88792000000001</v>
      </c>
      <c r="I367" s="35">
        <f t="shared" si="74"/>
        <v>0</v>
      </c>
      <c r="J367" s="45">
        <f t="shared" si="75"/>
        <v>100</v>
      </c>
      <c r="K367" s="45">
        <f t="shared" si="76"/>
        <v>100</v>
      </c>
    </row>
    <row r="368" spans="1:11" s="49" customFormat="1" ht="15.75" outlineLevel="1">
      <c r="A368" s="40" t="s">
        <v>474</v>
      </c>
      <c r="B368" s="39" t="s">
        <v>80</v>
      </c>
      <c r="C368" s="39" t="s">
        <v>105</v>
      </c>
      <c r="D368" s="54" t="s">
        <v>473</v>
      </c>
      <c r="E368" s="39" t="s">
        <v>46</v>
      </c>
      <c r="F368" s="35">
        <f>F369</f>
        <v>0</v>
      </c>
      <c r="G368" s="35">
        <f>G369</f>
        <v>14.96561</v>
      </c>
      <c r="H368" s="35">
        <f>H369</f>
        <v>14.96561</v>
      </c>
      <c r="I368" s="35">
        <f t="shared" si="74"/>
        <v>0</v>
      </c>
      <c r="J368" s="45" t="s">
        <v>491</v>
      </c>
      <c r="K368" s="45">
        <f t="shared" si="76"/>
        <v>100</v>
      </c>
    </row>
    <row r="369" spans="1:11" s="49" customFormat="1" ht="47.25" outlineLevel="1">
      <c r="A369" s="40" t="s">
        <v>165</v>
      </c>
      <c r="B369" s="39" t="s">
        <v>80</v>
      </c>
      <c r="C369" s="39" t="s">
        <v>105</v>
      </c>
      <c r="D369" s="54" t="s">
        <v>473</v>
      </c>
      <c r="E369" s="39" t="s">
        <v>166</v>
      </c>
      <c r="F369" s="35">
        <v>0</v>
      </c>
      <c r="G369" s="35">
        <v>14.96561</v>
      </c>
      <c r="H369" s="35">
        <v>14.96561</v>
      </c>
      <c r="I369" s="35">
        <f t="shared" si="74"/>
        <v>0</v>
      </c>
      <c r="J369" s="45" t="s">
        <v>491</v>
      </c>
      <c r="K369" s="45">
        <f t="shared" si="76"/>
        <v>100</v>
      </c>
    </row>
    <row r="370" spans="1:11" s="49" customFormat="1" ht="31.5" outlineLevel="1">
      <c r="A370" s="40" t="s">
        <v>493</v>
      </c>
      <c r="B370" s="39" t="s">
        <v>80</v>
      </c>
      <c r="C370" s="39" t="s">
        <v>105</v>
      </c>
      <c r="D370" s="54" t="s">
        <v>492</v>
      </c>
      <c r="E370" s="39" t="s">
        <v>46</v>
      </c>
      <c r="F370" s="35">
        <f>F371</f>
        <v>0</v>
      </c>
      <c r="G370" s="35">
        <f>G371</f>
        <v>1.31724</v>
      </c>
      <c r="H370" s="35">
        <f>H371</f>
        <v>1.31724</v>
      </c>
      <c r="I370" s="35">
        <f t="shared" si="74"/>
        <v>0</v>
      </c>
      <c r="J370" s="45" t="s">
        <v>491</v>
      </c>
      <c r="K370" s="45">
        <f t="shared" si="76"/>
        <v>100</v>
      </c>
    </row>
    <row r="371" spans="1:11" s="49" customFormat="1" ht="47.25" outlineLevel="1">
      <c r="A371" s="40" t="s">
        <v>165</v>
      </c>
      <c r="B371" s="39" t="s">
        <v>80</v>
      </c>
      <c r="C371" s="39" t="s">
        <v>105</v>
      </c>
      <c r="D371" s="54" t="s">
        <v>492</v>
      </c>
      <c r="E371" s="39" t="s">
        <v>166</v>
      </c>
      <c r="F371" s="35">
        <v>0</v>
      </c>
      <c r="G371" s="35">
        <v>1.31724</v>
      </c>
      <c r="H371" s="35">
        <v>1.31724</v>
      </c>
      <c r="I371" s="35">
        <f t="shared" si="74"/>
        <v>0</v>
      </c>
      <c r="J371" s="45" t="s">
        <v>491</v>
      </c>
      <c r="K371" s="45">
        <f t="shared" si="76"/>
        <v>100</v>
      </c>
    </row>
    <row r="372" spans="1:11" s="3" customFormat="1" ht="47.25">
      <c r="A372" s="7" t="s">
        <v>187</v>
      </c>
      <c r="B372" s="7">
        <v>995</v>
      </c>
      <c r="C372" s="8" t="s">
        <v>47</v>
      </c>
      <c r="D372" s="8" t="s">
        <v>204</v>
      </c>
      <c r="E372" s="8" t="s">
        <v>46</v>
      </c>
      <c r="F372" s="12">
        <f>F373+F448</f>
        <v>628961.06131000002</v>
      </c>
      <c r="G372" s="12">
        <f>G373+G448</f>
        <v>719109.05954000005</v>
      </c>
      <c r="H372" s="12">
        <f>H373+H448</f>
        <v>701832.87768000003</v>
      </c>
      <c r="I372" s="12">
        <f t="shared" si="74"/>
        <v>17276.181860000001</v>
      </c>
      <c r="J372" s="28">
        <f t="shared" si="75"/>
        <v>111.59</v>
      </c>
      <c r="K372" s="28">
        <f t="shared" si="76"/>
        <v>97.6</v>
      </c>
    </row>
    <row r="373" spans="1:11" s="52" customFormat="1" ht="15.75">
      <c r="A373" s="48" t="s">
        <v>51</v>
      </c>
      <c r="B373" s="44" t="s">
        <v>89</v>
      </c>
      <c r="C373" s="44" t="s">
        <v>70</v>
      </c>
      <c r="D373" s="44" t="s">
        <v>204</v>
      </c>
      <c r="E373" s="51" t="s">
        <v>46</v>
      </c>
      <c r="F373" s="37">
        <f>F374+F386+F421+F429+F438</f>
        <v>619982.73630999995</v>
      </c>
      <c r="G373" s="37">
        <f>G374+G386+G421+G429+G438</f>
        <v>711233.81976999994</v>
      </c>
      <c r="H373" s="37">
        <f>H374+H386+H421+H429+H438</f>
        <v>694683.63791000005</v>
      </c>
      <c r="I373" s="37">
        <f t="shared" si="74"/>
        <v>16550.181860000001</v>
      </c>
      <c r="J373" s="47">
        <f t="shared" si="75"/>
        <v>112.05</v>
      </c>
      <c r="K373" s="47">
        <f t="shared" si="76"/>
        <v>97.67</v>
      </c>
    </row>
    <row r="374" spans="1:11" s="52" customFormat="1" ht="15.75">
      <c r="A374" s="32" t="s">
        <v>58</v>
      </c>
      <c r="B374" s="39" t="s">
        <v>89</v>
      </c>
      <c r="C374" s="39" t="s">
        <v>71</v>
      </c>
      <c r="D374" s="39" t="s">
        <v>204</v>
      </c>
      <c r="E374" s="33" t="s">
        <v>46</v>
      </c>
      <c r="F374" s="35">
        <f>F375</f>
        <v>202864.334</v>
      </c>
      <c r="G374" s="35">
        <f>G375</f>
        <v>156110.05364</v>
      </c>
      <c r="H374" s="35">
        <f>H375</f>
        <v>156110.05364</v>
      </c>
      <c r="I374" s="35">
        <f t="shared" si="74"/>
        <v>0</v>
      </c>
      <c r="J374" s="45">
        <f t="shared" si="75"/>
        <v>76.95</v>
      </c>
      <c r="K374" s="45">
        <f t="shared" si="76"/>
        <v>100</v>
      </c>
    </row>
    <row r="375" spans="1:11" s="52" customFormat="1" ht="47.25">
      <c r="A375" s="32" t="s">
        <v>366</v>
      </c>
      <c r="B375" s="39" t="s">
        <v>89</v>
      </c>
      <c r="C375" s="39" t="s">
        <v>71</v>
      </c>
      <c r="D375" s="39" t="s">
        <v>2</v>
      </c>
      <c r="E375" s="33" t="s">
        <v>46</v>
      </c>
      <c r="F375" s="35">
        <f>F376+F382</f>
        <v>202864.334</v>
      </c>
      <c r="G375" s="35">
        <f>G376+G382</f>
        <v>156110.05364</v>
      </c>
      <c r="H375" s="35">
        <f>H376+H382</f>
        <v>156110.05364</v>
      </c>
      <c r="I375" s="35">
        <f t="shared" si="74"/>
        <v>0</v>
      </c>
      <c r="J375" s="45">
        <f t="shared" si="75"/>
        <v>76.95</v>
      </c>
      <c r="K375" s="45">
        <f t="shared" si="76"/>
        <v>100</v>
      </c>
    </row>
    <row r="376" spans="1:11" s="52" customFormat="1" ht="47.25">
      <c r="A376" s="32" t="s">
        <v>367</v>
      </c>
      <c r="B376" s="39" t="s">
        <v>89</v>
      </c>
      <c r="C376" s="39" t="s">
        <v>71</v>
      </c>
      <c r="D376" s="39" t="s">
        <v>37</v>
      </c>
      <c r="E376" s="33" t="s">
        <v>46</v>
      </c>
      <c r="F376" s="35">
        <f>F377</f>
        <v>97368.25</v>
      </c>
      <c r="G376" s="35">
        <f>G377</f>
        <v>78025.044639999993</v>
      </c>
      <c r="H376" s="35">
        <f>H377</f>
        <v>78025.044639999993</v>
      </c>
      <c r="I376" s="35">
        <f t="shared" si="74"/>
        <v>0</v>
      </c>
      <c r="J376" s="45">
        <f t="shared" si="75"/>
        <v>80.13</v>
      </c>
      <c r="K376" s="45">
        <f t="shared" si="76"/>
        <v>100</v>
      </c>
    </row>
    <row r="377" spans="1:11" s="52" customFormat="1" ht="47.25">
      <c r="A377" s="53" t="s">
        <v>331</v>
      </c>
      <c r="B377" s="39" t="s">
        <v>89</v>
      </c>
      <c r="C377" s="39" t="s">
        <v>71</v>
      </c>
      <c r="D377" s="39" t="s">
        <v>332</v>
      </c>
      <c r="E377" s="33" t="s">
        <v>46</v>
      </c>
      <c r="F377" s="35">
        <f>F378+F380</f>
        <v>97368.25</v>
      </c>
      <c r="G377" s="35">
        <f>G378+G380</f>
        <v>78025.044639999993</v>
      </c>
      <c r="H377" s="35">
        <f>H378+H380</f>
        <v>78025.044639999993</v>
      </c>
      <c r="I377" s="35">
        <f t="shared" si="74"/>
        <v>0</v>
      </c>
      <c r="J377" s="45">
        <f t="shared" si="75"/>
        <v>80.13</v>
      </c>
      <c r="K377" s="45">
        <f t="shared" si="76"/>
        <v>100</v>
      </c>
    </row>
    <row r="378" spans="1:11" s="52" customFormat="1" ht="47.25">
      <c r="A378" s="32" t="s">
        <v>154</v>
      </c>
      <c r="B378" s="39" t="s">
        <v>89</v>
      </c>
      <c r="C378" s="39" t="s">
        <v>71</v>
      </c>
      <c r="D378" s="39" t="s">
        <v>327</v>
      </c>
      <c r="E378" s="39" t="s">
        <v>46</v>
      </c>
      <c r="F378" s="36">
        <f>F379</f>
        <v>93592.25</v>
      </c>
      <c r="G378" s="36">
        <f>G379</f>
        <v>77755.044639999993</v>
      </c>
      <c r="H378" s="36">
        <f>H379</f>
        <v>77755.044639999993</v>
      </c>
      <c r="I378" s="36">
        <f t="shared" si="74"/>
        <v>0</v>
      </c>
      <c r="J378" s="46">
        <f t="shared" si="75"/>
        <v>83.08</v>
      </c>
      <c r="K378" s="46">
        <f t="shared" si="76"/>
        <v>100</v>
      </c>
    </row>
    <row r="379" spans="1:11" s="52" customFormat="1" ht="15.75">
      <c r="A379" s="32" t="s">
        <v>178</v>
      </c>
      <c r="B379" s="39" t="s">
        <v>89</v>
      </c>
      <c r="C379" s="39" t="s">
        <v>71</v>
      </c>
      <c r="D379" s="39" t="s">
        <v>327</v>
      </c>
      <c r="E379" s="39" t="s">
        <v>179</v>
      </c>
      <c r="F379" s="36">
        <v>93592.25</v>
      </c>
      <c r="G379" s="36">
        <v>77755.044639999993</v>
      </c>
      <c r="H379" s="36">
        <v>77755.044639999993</v>
      </c>
      <c r="I379" s="36">
        <f t="shared" si="74"/>
        <v>0</v>
      </c>
      <c r="J379" s="46">
        <f t="shared" si="75"/>
        <v>83.08</v>
      </c>
      <c r="K379" s="46">
        <f t="shared" si="76"/>
        <v>100</v>
      </c>
    </row>
    <row r="380" spans="1:11" s="52" customFormat="1" ht="110.25">
      <c r="A380" s="32" t="s">
        <v>161</v>
      </c>
      <c r="B380" s="39" t="s">
        <v>89</v>
      </c>
      <c r="C380" s="39" t="s">
        <v>71</v>
      </c>
      <c r="D380" s="39" t="s">
        <v>328</v>
      </c>
      <c r="E380" s="39" t="s">
        <v>46</v>
      </c>
      <c r="F380" s="36">
        <f>F381</f>
        <v>3776</v>
      </c>
      <c r="G380" s="36">
        <f>G381</f>
        <v>270</v>
      </c>
      <c r="H380" s="36">
        <f>H381</f>
        <v>270</v>
      </c>
      <c r="I380" s="36">
        <f t="shared" si="74"/>
        <v>0</v>
      </c>
      <c r="J380" s="46">
        <f t="shared" si="75"/>
        <v>7.15</v>
      </c>
      <c r="K380" s="46">
        <f t="shared" si="76"/>
        <v>100</v>
      </c>
    </row>
    <row r="381" spans="1:11" s="52" customFormat="1" ht="15.75">
      <c r="A381" s="32" t="s">
        <v>178</v>
      </c>
      <c r="B381" s="39" t="s">
        <v>89</v>
      </c>
      <c r="C381" s="39" t="s">
        <v>71</v>
      </c>
      <c r="D381" s="39" t="s">
        <v>328</v>
      </c>
      <c r="E381" s="39" t="s">
        <v>179</v>
      </c>
      <c r="F381" s="36">
        <v>3776</v>
      </c>
      <c r="G381" s="36">
        <v>270</v>
      </c>
      <c r="H381" s="36">
        <v>270</v>
      </c>
      <c r="I381" s="36">
        <f t="shared" si="74"/>
        <v>0</v>
      </c>
      <c r="J381" s="46">
        <f t="shared" si="75"/>
        <v>7.15</v>
      </c>
      <c r="K381" s="46">
        <f t="shared" si="76"/>
        <v>100</v>
      </c>
    </row>
    <row r="382" spans="1:11" s="49" customFormat="1" ht="15.75">
      <c r="A382" s="54" t="s">
        <v>410</v>
      </c>
      <c r="B382" s="39" t="s">
        <v>89</v>
      </c>
      <c r="C382" s="39" t="s">
        <v>71</v>
      </c>
      <c r="D382" s="39" t="s">
        <v>432</v>
      </c>
      <c r="E382" s="39" t="s">
        <v>46</v>
      </c>
      <c r="F382" s="36">
        <f>F383</f>
        <v>105496.084</v>
      </c>
      <c r="G382" s="36">
        <f t="shared" ref="G382:H384" si="77">G383</f>
        <v>78085.009000000005</v>
      </c>
      <c r="H382" s="36">
        <f t="shared" si="77"/>
        <v>78085.009000000005</v>
      </c>
      <c r="I382" s="36">
        <f t="shared" si="74"/>
        <v>0</v>
      </c>
      <c r="J382" s="46">
        <f t="shared" si="75"/>
        <v>74.02</v>
      </c>
      <c r="K382" s="46">
        <f t="shared" si="76"/>
        <v>100</v>
      </c>
    </row>
    <row r="383" spans="1:11" s="49" customFormat="1" ht="47.25">
      <c r="A383" s="38" t="s">
        <v>431</v>
      </c>
      <c r="B383" s="39" t="s">
        <v>89</v>
      </c>
      <c r="C383" s="39" t="s">
        <v>71</v>
      </c>
      <c r="D383" s="39" t="s">
        <v>433</v>
      </c>
      <c r="E383" s="39" t="s">
        <v>46</v>
      </c>
      <c r="F383" s="36">
        <f>F384</f>
        <v>105496.084</v>
      </c>
      <c r="G383" s="36">
        <f t="shared" si="77"/>
        <v>78085.009000000005</v>
      </c>
      <c r="H383" s="36">
        <f t="shared" si="77"/>
        <v>78085.009000000005</v>
      </c>
      <c r="I383" s="36">
        <f t="shared" si="74"/>
        <v>0</v>
      </c>
      <c r="J383" s="46">
        <f t="shared" si="75"/>
        <v>74.02</v>
      </c>
      <c r="K383" s="46">
        <f t="shared" si="76"/>
        <v>100</v>
      </c>
    </row>
    <row r="384" spans="1:11" s="49" customFormat="1" ht="47.25">
      <c r="A384" s="39" t="s">
        <v>388</v>
      </c>
      <c r="B384" s="39" t="s">
        <v>89</v>
      </c>
      <c r="C384" s="39" t="s">
        <v>71</v>
      </c>
      <c r="D384" s="39" t="s">
        <v>434</v>
      </c>
      <c r="E384" s="39" t="s">
        <v>46</v>
      </c>
      <c r="F384" s="36">
        <f>F385</f>
        <v>105496.084</v>
      </c>
      <c r="G384" s="36">
        <f t="shared" si="77"/>
        <v>78085.009000000005</v>
      </c>
      <c r="H384" s="36">
        <f t="shared" si="77"/>
        <v>78085.009000000005</v>
      </c>
      <c r="I384" s="36">
        <f t="shared" si="74"/>
        <v>0</v>
      </c>
      <c r="J384" s="46">
        <f t="shared" si="75"/>
        <v>74.02</v>
      </c>
      <c r="K384" s="46">
        <f t="shared" si="76"/>
        <v>100</v>
      </c>
    </row>
    <row r="385" spans="1:11" s="49" customFormat="1" ht="15.75">
      <c r="A385" s="32" t="s">
        <v>178</v>
      </c>
      <c r="B385" s="39" t="s">
        <v>89</v>
      </c>
      <c r="C385" s="39" t="s">
        <v>71</v>
      </c>
      <c r="D385" s="39" t="s">
        <v>434</v>
      </c>
      <c r="E385" s="39" t="s">
        <v>179</v>
      </c>
      <c r="F385" s="36">
        <v>105496.084</v>
      </c>
      <c r="G385" s="36">
        <v>78085.009000000005</v>
      </c>
      <c r="H385" s="36">
        <v>78085.009000000005</v>
      </c>
      <c r="I385" s="36">
        <f t="shared" si="74"/>
        <v>0</v>
      </c>
      <c r="J385" s="46">
        <f t="shared" si="75"/>
        <v>74.02</v>
      </c>
      <c r="K385" s="46">
        <f t="shared" si="76"/>
        <v>100</v>
      </c>
    </row>
    <row r="386" spans="1:11" s="49" customFormat="1" ht="15.75">
      <c r="A386" s="39" t="s">
        <v>52</v>
      </c>
      <c r="B386" s="33" t="s">
        <v>89</v>
      </c>
      <c r="C386" s="33" t="s">
        <v>72</v>
      </c>
      <c r="D386" s="33" t="s">
        <v>204</v>
      </c>
      <c r="E386" s="33" t="s">
        <v>46</v>
      </c>
      <c r="F386" s="35">
        <f>F387</f>
        <v>373791.67181000003</v>
      </c>
      <c r="G386" s="35">
        <f>G387</f>
        <v>514124.37102000002</v>
      </c>
      <c r="H386" s="35">
        <f>H387</f>
        <v>498447.88955999998</v>
      </c>
      <c r="I386" s="35">
        <f t="shared" si="74"/>
        <v>15676.481460000001</v>
      </c>
      <c r="J386" s="45">
        <f t="shared" si="75"/>
        <v>133.35</v>
      </c>
      <c r="K386" s="45">
        <f t="shared" si="76"/>
        <v>96.95</v>
      </c>
    </row>
    <row r="387" spans="1:11" s="49" customFormat="1" ht="47.25">
      <c r="A387" s="32" t="s">
        <v>366</v>
      </c>
      <c r="B387" s="33" t="s">
        <v>89</v>
      </c>
      <c r="C387" s="33" t="s">
        <v>72</v>
      </c>
      <c r="D387" s="33" t="s">
        <v>2</v>
      </c>
      <c r="E387" s="33" t="s">
        <v>46</v>
      </c>
      <c r="F387" s="35">
        <f>F396+F406+F416+F388+F391</f>
        <v>373791.67181000003</v>
      </c>
      <c r="G387" s="35">
        <f>G396+G406+G416+G388+G391</f>
        <v>514124.37102000002</v>
      </c>
      <c r="H387" s="35">
        <f>H396+H406+H416+H388+H391</f>
        <v>498447.88955999998</v>
      </c>
      <c r="I387" s="35">
        <f t="shared" si="74"/>
        <v>15676.481460000001</v>
      </c>
      <c r="J387" s="45">
        <f t="shared" si="75"/>
        <v>133.35</v>
      </c>
      <c r="K387" s="45">
        <f t="shared" si="76"/>
        <v>96.95</v>
      </c>
    </row>
    <row r="388" spans="1:11" s="49" customFormat="1" ht="15.75">
      <c r="A388" s="54" t="s">
        <v>453</v>
      </c>
      <c r="B388" s="33" t="s">
        <v>89</v>
      </c>
      <c r="C388" s="33" t="s">
        <v>72</v>
      </c>
      <c r="D388" s="55" t="s">
        <v>455</v>
      </c>
      <c r="E388" s="33" t="s">
        <v>46</v>
      </c>
      <c r="F388" s="35">
        <f>F389</f>
        <v>0</v>
      </c>
      <c r="G388" s="35">
        <f t="shared" ref="G388:H389" si="78">G389</f>
        <v>356.99299999999999</v>
      </c>
      <c r="H388" s="35">
        <f t="shared" si="78"/>
        <v>356.99299999999999</v>
      </c>
      <c r="I388" s="35">
        <f t="shared" si="74"/>
        <v>0</v>
      </c>
      <c r="J388" s="45" t="s">
        <v>491</v>
      </c>
      <c r="K388" s="45">
        <f t="shared" si="76"/>
        <v>100</v>
      </c>
    </row>
    <row r="389" spans="1:11" s="49" customFormat="1" ht="78.75">
      <c r="A389" s="56" t="s">
        <v>454</v>
      </c>
      <c r="B389" s="33" t="s">
        <v>89</v>
      </c>
      <c r="C389" s="39" t="s">
        <v>72</v>
      </c>
      <c r="D389" s="54" t="s">
        <v>456</v>
      </c>
      <c r="E389" s="39" t="s">
        <v>46</v>
      </c>
      <c r="F389" s="35">
        <f>F390</f>
        <v>0</v>
      </c>
      <c r="G389" s="35">
        <f t="shared" si="78"/>
        <v>356.99299999999999</v>
      </c>
      <c r="H389" s="35">
        <f t="shared" si="78"/>
        <v>356.99299999999999</v>
      </c>
      <c r="I389" s="35">
        <f t="shared" si="74"/>
        <v>0</v>
      </c>
      <c r="J389" s="45" t="s">
        <v>491</v>
      </c>
      <c r="K389" s="45">
        <f t="shared" si="76"/>
        <v>100</v>
      </c>
    </row>
    <row r="390" spans="1:11" s="49" customFormat="1" ht="15.75">
      <c r="A390" s="32" t="s">
        <v>178</v>
      </c>
      <c r="B390" s="33" t="s">
        <v>89</v>
      </c>
      <c r="C390" s="39" t="s">
        <v>72</v>
      </c>
      <c r="D390" s="54" t="s">
        <v>456</v>
      </c>
      <c r="E390" s="39" t="s">
        <v>179</v>
      </c>
      <c r="F390" s="35">
        <v>0</v>
      </c>
      <c r="G390" s="35">
        <v>356.99299999999999</v>
      </c>
      <c r="H390" s="35">
        <v>356.99299999999999</v>
      </c>
      <c r="I390" s="35">
        <f t="shared" si="74"/>
        <v>0</v>
      </c>
      <c r="J390" s="45" t="s">
        <v>491</v>
      </c>
      <c r="K390" s="45">
        <f t="shared" si="76"/>
        <v>100</v>
      </c>
    </row>
    <row r="391" spans="1:11" s="49" customFormat="1" ht="15.75">
      <c r="A391" s="54" t="s">
        <v>457</v>
      </c>
      <c r="B391" s="33" t="s">
        <v>89</v>
      </c>
      <c r="C391" s="39" t="s">
        <v>72</v>
      </c>
      <c r="D391" s="55" t="s">
        <v>460</v>
      </c>
      <c r="E391" s="39" t="s">
        <v>46</v>
      </c>
      <c r="F391" s="35">
        <f>F392+F394</f>
        <v>2628.8228100000001</v>
      </c>
      <c r="G391" s="35">
        <f>G392+G394</f>
        <v>2328.4619600000001</v>
      </c>
      <c r="H391" s="35">
        <f>H392+H394</f>
        <v>2328.4619600000001</v>
      </c>
      <c r="I391" s="35">
        <f t="shared" si="74"/>
        <v>0</v>
      </c>
      <c r="J391" s="45">
        <f t="shared" si="75"/>
        <v>88.57</v>
      </c>
      <c r="K391" s="45">
        <f t="shared" si="76"/>
        <v>100</v>
      </c>
    </row>
    <row r="392" spans="1:11" s="49" customFormat="1" ht="78.75">
      <c r="A392" s="38" t="s">
        <v>458</v>
      </c>
      <c r="B392" s="33" t="s">
        <v>89</v>
      </c>
      <c r="C392" s="39" t="s">
        <v>72</v>
      </c>
      <c r="D392" s="55" t="s">
        <v>461</v>
      </c>
      <c r="E392" s="39" t="s">
        <v>46</v>
      </c>
      <c r="F392" s="35">
        <f>F393</f>
        <v>2549.95813</v>
      </c>
      <c r="G392" s="35">
        <f>G393</f>
        <v>2258.6080999999999</v>
      </c>
      <c r="H392" s="35">
        <f>H393</f>
        <v>2258.6080999999999</v>
      </c>
      <c r="I392" s="35">
        <f t="shared" si="74"/>
        <v>0</v>
      </c>
      <c r="J392" s="45">
        <f t="shared" si="75"/>
        <v>88.57</v>
      </c>
      <c r="K392" s="45">
        <f t="shared" si="76"/>
        <v>100</v>
      </c>
    </row>
    <row r="393" spans="1:11" s="49" customFormat="1" ht="15.75">
      <c r="A393" s="32" t="s">
        <v>178</v>
      </c>
      <c r="B393" s="33" t="s">
        <v>89</v>
      </c>
      <c r="C393" s="39" t="s">
        <v>72</v>
      </c>
      <c r="D393" s="55" t="s">
        <v>461</v>
      </c>
      <c r="E393" s="39" t="s">
        <v>179</v>
      </c>
      <c r="F393" s="35">
        <v>2549.95813</v>
      </c>
      <c r="G393" s="35">
        <v>2258.6080999999999</v>
      </c>
      <c r="H393" s="35">
        <v>2258.6080999999999</v>
      </c>
      <c r="I393" s="35">
        <f t="shared" si="74"/>
        <v>0</v>
      </c>
      <c r="J393" s="45">
        <f t="shared" si="75"/>
        <v>88.57</v>
      </c>
      <c r="K393" s="45">
        <f t="shared" si="76"/>
        <v>100</v>
      </c>
    </row>
    <row r="394" spans="1:11" s="49" customFormat="1" ht="94.5">
      <c r="A394" s="38" t="s">
        <v>459</v>
      </c>
      <c r="B394" s="33" t="s">
        <v>89</v>
      </c>
      <c r="C394" s="39" t="s">
        <v>72</v>
      </c>
      <c r="D394" s="55" t="s">
        <v>461</v>
      </c>
      <c r="E394" s="39" t="s">
        <v>46</v>
      </c>
      <c r="F394" s="35">
        <f>F395</f>
        <v>78.864680000000007</v>
      </c>
      <c r="G394" s="35">
        <v>69.853859999999997</v>
      </c>
      <c r="H394" s="35">
        <f>H395</f>
        <v>69.853859999999997</v>
      </c>
      <c r="I394" s="35">
        <f t="shared" si="74"/>
        <v>0</v>
      </c>
      <c r="J394" s="45">
        <f t="shared" si="75"/>
        <v>88.57</v>
      </c>
      <c r="K394" s="45">
        <f t="shared" si="76"/>
        <v>100</v>
      </c>
    </row>
    <row r="395" spans="1:11" s="49" customFormat="1" ht="15.75">
      <c r="A395" s="32" t="s">
        <v>178</v>
      </c>
      <c r="B395" s="33" t="s">
        <v>89</v>
      </c>
      <c r="C395" s="39" t="s">
        <v>72</v>
      </c>
      <c r="D395" s="55" t="s">
        <v>461</v>
      </c>
      <c r="E395" s="39" t="s">
        <v>179</v>
      </c>
      <c r="F395" s="35">
        <v>78.864680000000007</v>
      </c>
      <c r="G395" s="35">
        <v>69.853859999999997</v>
      </c>
      <c r="H395" s="35">
        <v>69.853859999999997</v>
      </c>
      <c r="I395" s="35">
        <f t="shared" si="74"/>
        <v>0</v>
      </c>
      <c r="J395" s="45">
        <f t="shared" si="75"/>
        <v>88.57</v>
      </c>
      <c r="K395" s="45">
        <f t="shared" si="76"/>
        <v>100</v>
      </c>
    </row>
    <row r="396" spans="1:11" s="49" customFormat="1" ht="47.25">
      <c r="A396" s="32" t="s">
        <v>368</v>
      </c>
      <c r="B396" s="57" t="s">
        <v>89</v>
      </c>
      <c r="C396" s="39" t="s">
        <v>72</v>
      </c>
      <c r="D396" s="39" t="s">
        <v>38</v>
      </c>
      <c r="E396" s="33" t="s">
        <v>46</v>
      </c>
      <c r="F396" s="35">
        <f>F402+F404+F397</f>
        <v>154403.70000000001</v>
      </c>
      <c r="G396" s="35">
        <f>G402+G404+G397</f>
        <v>281565.23106000002</v>
      </c>
      <c r="H396" s="35">
        <f>H402+H404+H397</f>
        <v>277140.36387</v>
      </c>
      <c r="I396" s="35">
        <f t="shared" si="74"/>
        <v>4424.8671899999999</v>
      </c>
      <c r="J396" s="45">
        <f t="shared" si="75"/>
        <v>179.49</v>
      </c>
      <c r="K396" s="45">
        <f t="shared" si="76"/>
        <v>98.43</v>
      </c>
    </row>
    <row r="397" spans="1:11" s="49" customFormat="1" ht="31.5">
      <c r="A397" s="42" t="s">
        <v>462</v>
      </c>
      <c r="B397" s="57" t="s">
        <v>89</v>
      </c>
      <c r="C397" s="39" t="s">
        <v>72</v>
      </c>
      <c r="D397" s="50" t="s">
        <v>465</v>
      </c>
      <c r="E397" s="33" t="s">
        <v>46</v>
      </c>
      <c r="F397" s="35">
        <f>F398+F400</f>
        <v>0</v>
      </c>
      <c r="G397" s="35">
        <f>G398+G400</f>
        <v>155658.18554000001</v>
      </c>
      <c r="H397" s="35">
        <f>H398+H400</f>
        <v>155658.18554000001</v>
      </c>
      <c r="I397" s="35">
        <f t="shared" si="74"/>
        <v>0</v>
      </c>
      <c r="J397" s="45" t="s">
        <v>491</v>
      </c>
      <c r="K397" s="45">
        <f t="shared" si="76"/>
        <v>100</v>
      </c>
    </row>
    <row r="398" spans="1:11" s="49" customFormat="1" ht="31.5">
      <c r="A398" s="38" t="s">
        <v>463</v>
      </c>
      <c r="B398" s="57" t="s">
        <v>89</v>
      </c>
      <c r="C398" s="39" t="s">
        <v>72</v>
      </c>
      <c r="D398" s="38" t="s">
        <v>466</v>
      </c>
      <c r="E398" s="33" t="s">
        <v>46</v>
      </c>
      <c r="F398" s="35">
        <f>F399</f>
        <v>0</v>
      </c>
      <c r="G398" s="35">
        <f>G399</f>
        <v>150988.43997000001</v>
      </c>
      <c r="H398" s="35">
        <f>H399</f>
        <v>150988.43997000001</v>
      </c>
      <c r="I398" s="35">
        <f t="shared" si="74"/>
        <v>0</v>
      </c>
      <c r="J398" s="45" t="s">
        <v>491</v>
      </c>
      <c r="K398" s="45">
        <f t="shared" si="76"/>
        <v>100</v>
      </c>
    </row>
    <row r="399" spans="1:11" s="49" customFormat="1" ht="15.75">
      <c r="A399" s="32" t="s">
        <v>178</v>
      </c>
      <c r="B399" s="57" t="s">
        <v>89</v>
      </c>
      <c r="C399" s="39" t="s">
        <v>72</v>
      </c>
      <c r="D399" s="38" t="s">
        <v>466</v>
      </c>
      <c r="E399" s="33" t="s">
        <v>179</v>
      </c>
      <c r="F399" s="35">
        <v>0</v>
      </c>
      <c r="G399" s="35">
        <v>150988.43997000001</v>
      </c>
      <c r="H399" s="35">
        <v>150988.43997000001</v>
      </c>
      <c r="I399" s="35">
        <f t="shared" si="74"/>
        <v>0</v>
      </c>
      <c r="J399" s="45" t="s">
        <v>491</v>
      </c>
      <c r="K399" s="45">
        <f t="shared" si="76"/>
        <v>100</v>
      </c>
    </row>
    <row r="400" spans="1:11" s="49" customFormat="1" ht="47.25">
      <c r="A400" s="38" t="s">
        <v>464</v>
      </c>
      <c r="B400" s="57" t="s">
        <v>89</v>
      </c>
      <c r="C400" s="39" t="s">
        <v>72</v>
      </c>
      <c r="D400" s="38" t="s">
        <v>466</v>
      </c>
      <c r="E400" s="33" t="s">
        <v>46</v>
      </c>
      <c r="F400" s="35">
        <f>F401</f>
        <v>0</v>
      </c>
      <c r="G400" s="35">
        <f>G401</f>
        <v>4669.74557</v>
      </c>
      <c r="H400" s="35">
        <f>H401</f>
        <v>4669.74557</v>
      </c>
      <c r="I400" s="35">
        <f t="shared" si="74"/>
        <v>0</v>
      </c>
      <c r="J400" s="45" t="s">
        <v>491</v>
      </c>
      <c r="K400" s="45">
        <f t="shared" si="76"/>
        <v>100</v>
      </c>
    </row>
    <row r="401" spans="1:11" s="49" customFormat="1" ht="15.75">
      <c r="A401" s="32" t="s">
        <v>178</v>
      </c>
      <c r="B401" s="57" t="s">
        <v>89</v>
      </c>
      <c r="C401" s="39" t="s">
        <v>72</v>
      </c>
      <c r="D401" s="38" t="s">
        <v>466</v>
      </c>
      <c r="E401" s="33" t="s">
        <v>179</v>
      </c>
      <c r="F401" s="35">
        <v>0</v>
      </c>
      <c r="G401" s="35">
        <v>4669.74557</v>
      </c>
      <c r="H401" s="35">
        <v>4669.74557</v>
      </c>
      <c r="I401" s="35">
        <f t="shared" si="74"/>
        <v>0</v>
      </c>
      <c r="J401" s="45" t="s">
        <v>491</v>
      </c>
      <c r="K401" s="45">
        <f t="shared" si="76"/>
        <v>100</v>
      </c>
    </row>
    <row r="402" spans="1:11" s="49" customFormat="1" ht="47.25">
      <c r="A402" s="32" t="s">
        <v>154</v>
      </c>
      <c r="B402" s="57" t="s">
        <v>89</v>
      </c>
      <c r="C402" s="39" t="s">
        <v>72</v>
      </c>
      <c r="D402" s="39" t="s">
        <v>325</v>
      </c>
      <c r="E402" s="33" t="s">
        <v>46</v>
      </c>
      <c r="F402" s="36">
        <f>F403</f>
        <v>135935.70000000001</v>
      </c>
      <c r="G402" s="36">
        <f>G403</f>
        <v>114967.71976000001</v>
      </c>
      <c r="H402" s="36">
        <f>H403</f>
        <v>114967.71976000001</v>
      </c>
      <c r="I402" s="36">
        <f t="shared" si="74"/>
        <v>0</v>
      </c>
      <c r="J402" s="46">
        <f t="shared" si="75"/>
        <v>84.58</v>
      </c>
      <c r="K402" s="46">
        <f t="shared" si="76"/>
        <v>100</v>
      </c>
    </row>
    <row r="403" spans="1:11" s="49" customFormat="1" ht="15.75">
      <c r="A403" s="32" t="s">
        <v>178</v>
      </c>
      <c r="B403" s="39" t="s">
        <v>89</v>
      </c>
      <c r="C403" s="39" t="s">
        <v>72</v>
      </c>
      <c r="D403" s="39" t="s">
        <v>325</v>
      </c>
      <c r="E403" s="33" t="s">
        <v>179</v>
      </c>
      <c r="F403" s="35">
        <v>135935.70000000001</v>
      </c>
      <c r="G403" s="35">
        <v>114967.71976000001</v>
      </c>
      <c r="H403" s="35">
        <v>114967.71976000001</v>
      </c>
      <c r="I403" s="35">
        <f t="shared" si="74"/>
        <v>0</v>
      </c>
      <c r="J403" s="45">
        <f t="shared" si="75"/>
        <v>84.58</v>
      </c>
      <c r="K403" s="45">
        <f t="shared" si="76"/>
        <v>100</v>
      </c>
    </row>
    <row r="404" spans="1:11" s="49" customFormat="1" ht="110.25">
      <c r="A404" s="32" t="s">
        <v>161</v>
      </c>
      <c r="B404" s="39" t="s">
        <v>89</v>
      </c>
      <c r="C404" s="39" t="s">
        <v>72</v>
      </c>
      <c r="D404" s="39" t="s">
        <v>326</v>
      </c>
      <c r="E404" s="39" t="s">
        <v>46</v>
      </c>
      <c r="F404" s="35">
        <f>F405</f>
        <v>18468</v>
      </c>
      <c r="G404" s="35">
        <f>G405</f>
        <v>10939.32576</v>
      </c>
      <c r="H404" s="35">
        <f>H405</f>
        <v>6514.4585699999998</v>
      </c>
      <c r="I404" s="35">
        <f t="shared" si="74"/>
        <v>4424.8671899999999</v>
      </c>
      <c r="J404" s="45">
        <f t="shared" si="75"/>
        <v>35.270000000000003</v>
      </c>
      <c r="K404" s="45">
        <f t="shared" si="76"/>
        <v>59.55</v>
      </c>
    </row>
    <row r="405" spans="1:11" s="49" customFormat="1" ht="15.75">
      <c r="A405" s="32" t="s">
        <v>178</v>
      </c>
      <c r="B405" s="39" t="s">
        <v>89</v>
      </c>
      <c r="C405" s="39" t="s">
        <v>72</v>
      </c>
      <c r="D405" s="39" t="s">
        <v>326</v>
      </c>
      <c r="E405" s="39" t="s">
        <v>179</v>
      </c>
      <c r="F405" s="35">
        <v>18468</v>
      </c>
      <c r="G405" s="35">
        <v>10939.32576</v>
      </c>
      <c r="H405" s="35">
        <v>6514.4585699999998</v>
      </c>
      <c r="I405" s="35">
        <f t="shared" si="74"/>
        <v>4424.8671899999999</v>
      </c>
      <c r="J405" s="45">
        <f t="shared" si="75"/>
        <v>35.270000000000003</v>
      </c>
      <c r="K405" s="45">
        <f t="shared" si="76"/>
        <v>59.55</v>
      </c>
    </row>
    <row r="406" spans="1:11" s="49" customFormat="1" ht="47.25">
      <c r="A406" s="58" t="s">
        <v>435</v>
      </c>
      <c r="B406" s="39" t="s">
        <v>89</v>
      </c>
      <c r="C406" s="39" t="s">
        <v>72</v>
      </c>
      <c r="D406" s="54" t="s">
        <v>439</v>
      </c>
      <c r="E406" s="33" t="s">
        <v>46</v>
      </c>
      <c r="F406" s="35">
        <f>F407+F409+F411+F414</f>
        <v>211524.88200000001</v>
      </c>
      <c r="G406" s="35">
        <f>G407+G409+G411+G414</f>
        <v>229873.685</v>
      </c>
      <c r="H406" s="35">
        <f>H407+H409+H411+H414</f>
        <v>218622.07073000001</v>
      </c>
      <c r="I406" s="35">
        <f t="shared" si="74"/>
        <v>11251.61427</v>
      </c>
      <c r="J406" s="45">
        <f t="shared" si="75"/>
        <v>103.36</v>
      </c>
      <c r="K406" s="45">
        <f t="shared" si="76"/>
        <v>95.11</v>
      </c>
    </row>
    <row r="407" spans="1:11" s="49" customFormat="1" ht="63">
      <c r="A407" s="38" t="s">
        <v>436</v>
      </c>
      <c r="B407" s="39" t="s">
        <v>89</v>
      </c>
      <c r="C407" s="39" t="s">
        <v>72</v>
      </c>
      <c r="D407" s="54" t="s">
        <v>440</v>
      </c>
      <c r="E407" s="33" t="s">
        <v>46</v>
      </c>
      <c r="F407" s="35">
        <f>F408</f>
        <v>15210</v>
      </c>
      <c r="G407" s="35">
        <v>15912</v>
      </c>
      <c r="H407" s="35">
        <f>H408</f>
        <v>14764.68</v>
      </c>
      <c r="I407" s="35">
        <f t="shared" si="74"/>
        <v>1147.32</v>
      </c>
      <c r="J407" s="45">
        <f t="shared" si="75"/>
        <v>97.07</v>
      </c>
      <c r="K407" s="45">
        <f t="shared" si="76"/>
        <v>92.79</v>
      </c>
    </row>
    <row r="408" spans="1:11" s="49" customFormat="1" ht="15.75">
      <c r="A408" s="32" t="s">
        <v>178</v>
      </c>
      <c r="B408" s="39" t="s">
        <v>89</v>
      </c>
      <c r="C408" s="39" t="s">
        <v>72</v>
      </c>
      <c r="D408" s="54" t="s">
        <v>440</v>
      </c>
      <c r="E408" s="33" t="s">
        <v>179</v>
      </c>
      <c r="F408" s="35">
        <v>15210</v>
      </c>
      <c r="G408" s="35">
        <v>15912</v>
      </c>
      <c r="H408" s="35">
        <v>14764.68</v>
      </c>
      <c r="I408" s="35">
        <f t="shared" si="74"/>
        <v>1147.32</v>
      </c>
      <c r="J408" s="45">
        <f t="shared" si="75"/>
        <v>97.07</v>
      </c>
      <c r="K408" s="45">
        <f t="shared" si="76"/>
        <v>92.79</v>
      </c>
    </row>
    <row r="409" spans="1:11" s="49" customFormat="1" ht="110.25">
      <c r="A409" s="38" t="s">
        <v>437</v>
      </c>
      <c r="B409" s="39" t="s">
        <v>89</v>
      </c>
      <c r="C409" s="39" t="s">
        <v>72</v>
      </c>
      <c r="D409" s="54" t="s">
        <v>441</v>
      </c>
      <c r="E409" s="33" t="s">
        <v>46</v>
      </c>
      <c r="F409" s="35">
        <f>F410</f>
        <v>169738.78200000001</v>
      </c>
      <c r="G409" s="35">
        <f>G410</f>
        <v>186056.185</v>
      </c>
      <c r="H409" s="35">
        <f>H410</f>
        <v>186056.185</v>
      </c>
      <c r="I409" s="35">
        <f t="shared" si="74"/>
        <v>0</v>
      </c>
      <c r="J409" s="45">
        <f t="shared" si="75"/>
        <v>109.61</v>
      </c>
      <c r="K409" s="45">
        <f t="shared" si="76"/>
        <v>100</v>
      </c>
    </row>
    <row r="410" spans="1:11" s="49" customFormat="1" ht="15.75">
      <c r="A410" s="32" t="s">
        <v>178</v>
      </c>
      <c r="B410" s="39" t="s">
        <v>89</v>
      </c>
      <c r="C410" s="39" t="s">
        <v>72</v>
      </c>
      <c r="D410" s="54" t="s">
        <v>441</v>
      </c>
      <c r="E410" s="33" t="s">
        <v>179</v>
      </c>
      <c r="F410" s="36">
        <v>169738.78200000001</v>
      </c>
      <c r="G410" s="36">
        <v>186056.185</v>
      </c>
      <c r="H410" s="36">
        <v>186056.185</v>
      </c>
      <c r="I410" s="36">
        <f t="shared" si="74"/>
        <v>0</v>
      </c>
      <c r="J410" s="46">
        <f t="shared" si="75"/>
        <v>109.61</v>
      </c>
      <c r="K410" s="46">
        <f t="shared" si="76"/>
        <v>100</v>
      </c>
    </row>
    <row r="411" spans="1:11" s="49" customFormat="1" ht="63">
      <c r="A411" s="42" t="s">
        <v>438</v>
      </c>
      <c r="B411" s="39" t="s">
        <v>89</v>
      </c>
      <c r="C411" s="39" t="s">
        <v>72</v>
      </c>
      <c r="D411" s="54" t="s">
        <v>439</v>
      </c>
      <c r="E411" s="33" t="s">
        <v>46</v>
      </c>
      <c r="F411" s="35">
        <f>F412</f>
        <v>14782.35</v>
      </c>
      <c r="G411" s="35">
        <f>G412</f>
        <v>16111.75</v>
      </c>
      <c r="H411" s="35">
        <f>H412</f>
        <v>12471.016</v>
      </c>
      <c r="I411" s="35">
        <f t="shared" si="74"/>
        <v>3640.7339999999999</v>
      </c>
      <c r="J411" s="45">
        <f t="shared" si="75"/>
        <v>84.36</v>
      </c>
      <c r="K411" s="45">
        <f t="shared" si="76"/>
        <v>77.400000000000006</v>
      </c>
    </row>
    <row r="412" spans="1:11" s="49" customFormat="1" ht="63">
      <c r="A412" s="32" t="s">
        <v>438</v>
      </c>
      <c r="B412" s="39" t="s">
        <v>89</v>
      </c>
      <c r="C412" s="39" t="s">
        <v>72</v>
      </c>
      <c r="D412" s="54" t="s">
        <v>442</v>
      </c>
      <c r="E412" s="33" t="s">
        <v>46</v>
      </c>
      <c r="F412" s="35">
        <f>F413</f>
        <v>14782.35</v>
      </c>
      <c r="G412" s="35">
        <f t="shared" ref="G412:H412" si="79">G413</f>
        <v>16111.75</v>
      </c>
      <c r="H412" s="35">
        <f t="shared" si="79"/>
        <v>12471.016</v>
      </c>
      <c r="I412" s="35">
        <f t="shared" si="74"/>
        <v>3640.7339999999999</v>
      </c>
      <c r="J412" s="45">
        <f t="shared" si="75"/>
        <v>84.36</v>
      </c>
      <c r="K412" s="45">
        <f t="shared" si="76"/>
        <v>77.400000000000006</v>
      </c>
    </row>
    <row r="413" spans="1:11" s="49" customFormat="1" ht="15.75">
      <c r="A413" s="32" t="s">
        <v>178</v>
      </c>
      <c r="B413" s="39" t="s">
        <v>89</v>
      </c>
      <c r="C413" s="39" t="s">
        <v>72</v>
      </c>
      <c r="D413" s="54" t="s">
        <v>442</v>
      </c>
      <c r="E413" s="33" t="s">
        <v>179</v>
      </c>
      <c r="F413" s="35">
        <v>14782.35</v>
      </c>
      <c r="G413" s="35">
        <v>16111.75</v>
      </c>
      <c r="H413" s="35">
        <v>12471.016</v>
      </c>
      <c r="I413" s="35">
        <f t="shared" si="74"/>
        <v>3640.7339999999999</v>
      </c>
      <c r="J413" s="45">
        <f t="shared" si="75"/>
        <v>84.36</v>
      </c>
      <c r="K413" s="45">
        <f t="shared" si="76"/>
        <v>77.400000000000006</v>
      </c>
    </row>
    <row r="414" spans="1:11" s="49" customFormat="1" ht="47.25">
      <c r="A414" s="58" t="s">
        <v>443</v>
      </c>
      <c r="B414" s="39" t="s">
        <v>89</v>
      </c>
      <c r="C414" s="39" t="s">
        <v>72</v>
      </c>
      <c r="D414" s="59" t="s">
        <v>444</v>
      </c>
      <c r="E414" s="33" t="s">
        <v>46</v>
      </c>
      <c r="F414" s="35">
        <f>F415</f>
        <v>11793.75</v>
      </c>
      <c r="G414" s="35">
        <f>G415</f>
        <v>11793.75</v>
      </c>
      <c r="H414" s="35">
        <f>H415</f>
        <v>5330.1897300000001</v>
      </c>
      <c r="I414" s="35">
        <f t="shared" si="74"/>
        <v>6463.5602699999999</v>
      </c>
      <c r="J414" s="45">
        <f t="shared" si="75"/>
        <v>45.2</v>
      </c>
      <c r="K414" s="45">
        <f t="shared" si="76"/>
        <v>45.2</v>
      </c>
    </row>
    <row r="415" spans="1:11" s="49" customFormat="1" ht="15.75">
      <c r="A415" s="32" t="s">
        <v>178</v>
      </c>
      <c r="B415" s="39" t="s">
        <v>89</v>
      </c>
      <c r="C415" s="39" t="s">
        <v>72</v>
      </c>
      <c r="D415" s="59" t="s">
        <v>444</v>
      </c>
      <c r="E415" s="33" t="s">
        <v>179</v>
      </c>
      <c r="F415" s="35">
        <v>11793.75</v>
      </c>
      <c r="G415" s="35">
        <v>11793.75</v>
      </c>
      <c r="H415" s="35">
        <v>5330.1897300000001</v>
      </c>
      <c r="I415" s="35">
        <f t="shared" si="74"/>
        <v>6463.5602699999999</v>
      </c>
      <c r="J415" s="45">
        <f t="shared" si="75"/>
        <v>45.2</v>
      </c>
      <c r="K415" s="45">
        <f t="shared" si="76"/>
        <v>45.2</v>
      </c>
    </row>
    <row r="416" spans="1:11" s="49" customFormat="1" ht="47.25">
      <c r="A416" s="32" t="s">
        <v>323</v>
      </c>
      <c r="B416" s="39" t="s">
        <v>89</v>
      </c>
      <c r="C416" s="39" t="s">
        <v>72</v>
      </c>
      <c r="D416" s="39" t="s">
        <v>276</v>
      </c>
      <c r="E416" s="33" t="s">
        <v>46</v>
      </c>
      <c r="F416" s="35">
        <f>F417+F419</f>
        <v>5234.2669999999998</v>
      </c>
      <c r="G416" s="35">
        <f>G417+G419</f>
        <v>0</v>
      </c>
      <c r="H416" s="35">
        <f>H417+H419</f>
        <v>0</v>
      </c>
      <c r="I416" s="35">
        <f t="shared" si="74"/>
        <v>0</v>
      </c>
      <c r="J416" s="45">
        <f t="shared" si="75"/>
        <v>0</v>
      </c>
      <c r="K416" s="45" t="s">
        <v>491</v>
      </c>
    </row>
    <row r="417" spans="1:11" s="49" customFormat="1" ht="78.75">
      <c r="A417" s="60" t="s">
        <v>279</v>
      </c>
      <c r="B417" s="39" t="s">
        <v>89</v>
      </c>
      <c r="C417" s="39" t="s">
        <v>72</v>
      </c>
      <c r="D417" s="39" t="s">
        <v>373</v>
      </c>
      <c r="E417" s="33" t="s">
        <v>46</v>
      </c>
      <c r="F417" s="36">
        <v>0</v>
      </c>
      <c r="G417" s="36">
        <v>0</v>
      </c>
      <c r="H417" s="36">
        <v>0</v>
      </c>
      <c r="I417" s="36">
        <f t="shared" si="74"/>
        <v>0</v>
      </c>
      <c r="J417" s="46" t="s">
        <v>491</v>
      </c>
      <c r="K417" s="46" t="s">
        <v>491</v>
      </c>
    </row>
    <row r="418" spans="1:11" s="49" customFormat="1" ht="15.75">
      <c r="A418" s="32" t="s">
        <v>178</v>
      </c>
      <c r="B418" s="39" t="s">
        <v>89</v>
      </c>
      <c r="C418" s="39" t="s">
        <v>72</v>
      </c>
      <c r="D418" s="39" t="s">
        <v>373</v>
      </c>
      <c r="E418" s="33" t="s">
        <v>179</v>
      </c>
      <c r="F418" s="36">
        <v>0</v>
      </c>
      <c r="G418" s="36">
        <v>0</v>
      </c>
      <c r="H418" s="36">
        <v>0</v>
      </c>
      <c r="I418" s="36">
        <f t="shared" si="74"/>
        <v>0</v>
      </c>
      <c r="J418" s="46" t="s">
        <v>491</v>
      </c>
      <c r="K418" s="46" t="s">
        <v>491</v>
      </c>
    </row>
    <row r="419" spans="1:11" s="49" customFormat="1" ht="63">
      <c r="A419" s="41" t="s">
        <v>280</v>
      </c>
      <c r="B419" s="39" t="s">
        <v>89</v>
      </c>
      <c r="C419" s="39" t="s">
        <v>72</v>
      </c>
      <c r="D419" s="39" t="s">
        <v>349</v>
      </c>
      <c r="E419" s="33" t="s">
        <v>46</v>
      </c>
      <c r="F419" s="36">
        <f>F420</f>
        <v>5234.2669999999998</v>
      </c>
      <c r="G419" s="36">
        <f>G420</f>
        <v>0</v>
      </c>
      <c r="H419" s="36">
        <f>H420</f>
        <v>0</v>
      </c>
      <c r="I419" s="36">
        <f t="shared" si="74"/>
        <v>0</v>
      </c>
      <c r="J419" s="46">
        <f t="shared" si="75"/>
        <v>0</v>
      </c>
      <c r="K419" s="46" t="s">
        <v>491</v>
      </c>
    </row>
    <row r="420" spans="1:11" s="49" customFormat="1" ht="15.75">
      <c r="A420" s="32" t="s">
        <v>178</v>
      </c>
      <c r="B420" s="39" t="s">
        <v>89</v>
      </c>
      <c r="C420" s="39" t="s">
        <v>72</v>
      </c>
      <c r="D420" s="39" t="s">
        <v>349</v>
      </c>
      <c r="E420" s="33" t="s">
        <v>179</v>
      </c>
      <c r="F420" s="36">
        <v>5234.2669999999998</v>
      </c>
      <c r="G420" s="36">
        <v>0</v>
      </c>
      <c r="H420" s="36">
        <v>0</v>
      </c>
      <c r="I420" s="36">
        <f t="shared" si="74"/>
        <v>0</v>
      </c>
      <c r="J420" s="46">
        <f t="shared" si="75"/>
        <v>0</v>
      </c>
      <c r="K420" s="46" t="s">
        <v>491</v>
      </c>
    </row>
    <row r="421" spans="1:11" s="49" customFormat="1" ht="15.75">
      <c r="A421" s="54" t="s">
        <v>335</v>
      </c>
      <c r="B421" s="32">
        <v>995</v>
      </c>
      <c r="C421" s="39" t="s">
        <v>336</v>
      </c>
      <c r="D421" s="39" t="s">
        <v>204</v>
      </c>
      <c r="E421" s="39" t="s">
        <v>46</v>
      </c>
      <c r="F421" s="36">
        <f>F422</f>
        <v>8204.1</v>
      </c>
      <c r="G421" s="36">
        <f t="shared" ref="G421:H423" si="80">G422</f>
        <v>5669.3220000000001</v>
      </c>
      <c r="H421" s="36">
        <f t="shared" si="80"/>
        <v>5669.3220000000001</v>
      </c>
      <c r="I421" s="36">
        <f t="shared" si="74"/>
        <v>0</v>
      </c>
      <c r="J421" s="46">
        <f t="shared" si="75"/>
        <v>69.099999999999994</v>
      </c>
      <c r="K421" s="46">
        <f t="shared" si="76"/>
        <v>100</v>
      </c>
    </row>
    <row r="422" spans="1:11" s="49" customFormat="1" ht="47.25">
      <c r="A422" s="32" t="s">
        <v>366</v>
      </c>
      <c r="B422" s="33" t="s">
        <v>89</v>
      </c>
      <c r="C422" s="33" t="s">
        <v>336</v>
      </c>
      <c r="D422" s="33" t="s">
        <v>2</v>
      </c>
      <c r="E422" s="33" t="s">
        <v>46</v>
      </c>
      <c r="F422" s="36">
        <f>F423</f>
        <v>8204.1</v>
      </c>
      <c r="G422" s="36">
        <f t="shared" si="80"/>
        <v>5669.3220000000001</v>
      </c>
      <c r="H422" s="36">
        <f t="shared" si="80"/>
        <v>5669.3220000000001</v>
      </c>
      <c r="I422" s="36">
        <f t="shared" si="74"/>
        <v>0</v>
      </c>
      <c r="J422" s="46">
        <f t="shared" si="75"/>
        <v>69.099999999999994</v>
      </c>
      <c r="K422" s="46">
        <f t="shared" si="76"/>
        <v>100</v>
      </c>
    </row>
    <row r="423" spans="1:11" s="49" customFormat="1" ht="47.25">
      <c r="A423" s="56" t="s">
        <v>355</v>
      </c>
      <c r="B423" s="38">
        <v>995</v>
      </c>
      <c r="C423" s="43" t="s">
        <v>336</v>
      </c>
      <c r="D423" s="43" t="s">
        <v>3</v>
      </c>
      <c r="E423" s="43" t="s">
        <v>46</v>
      </c>
      <c r="F423" s="36">
        <f>F424</f>
        <v>8204.1</v>
      </c>
      <c r="G423" s="36">
        <f t="shared" si="80"/>
        <v>5669.3220000000001</v>
      </c>
      <c r="H423" s="36">
        <f t="shared" si="80"/>
        <v>5669.3220000000001</v>
      </c>
      <c r="I423" s="36">
        <f t="shared" si="74"/>
        <v>0</v>
      </c>
      <c r="J423" s="46">
        <f t="shared" si="75"/>
        <v>69.099999999999994</v>
      </c>
      <c r="K423" s="46">
        <f t="shared" si="76"/>
        <v>100</v>
      </c>
    </row>
    <row r="424" spans="1:11" s="49" customFormat="1" ht="63">
      <c r="A424" s="42" t="s">
        <v>357</v>
      </c>
      <c r="B424" s="38">
        <v>995</v>
      </c>
      <c r="C424" s="43" t="s">
        <v>336</v>
      </c>
      <c r="D424" s="43" t="s">
        <v>358</v>
      </c>
      <c r="E424" s="43" t="s">
        <v>46</v>
      </c>
      <c r="F424" s="36">
        <f>F425+F427</f>
        <v>8204.1</v>
      </c>
      <c r="G424" s="36">
        <f>G425+G427</f>
        <v>5669.3220000000001</v>
      </c>
      <c r="H424" s="36">
        <f>H425+H427</f>
        <v>5669.3220000000001</v>
      </c>
      <c r="I424" s="36">
        <f t="shared" si="74"/>
        <v>0</v>
      </c>
      <c r="J424" s="46">
        <f t="shared" si="75"/>
        <v>69.099999999999994</v>
      </c>
      <c r="K424" s="46">
        <f t="shared" si="76"/>
        <v>100</v>
      </c>
    </row>
    <row r="425" spans="1:11" s="49" customFormat="1" ht="47.25">
      <c r="A425" s="38" t="s">
        <v>386</v>
      </c>
      <c r="B425" s="38">
        <v>995</v>
      </c>
      <c r="C425" s="43" t="s">
        <v>336</v>
      </c>
      <c r="D425" s="43" t="s">
        <v>387</v>
      </c>
      <c r="E425" s="43" t="s">
        <v>46</v>
      </c>
      <c r="F425" s="36">
        <f>F426</f>
        <v>1178</v>
      </c>
      <c r="G425" s="36">
        <f>G426</f>
        <v>0</v>
      </c>
      <c r="H425" s="36">
        <f>H426</f>
        <v>0</v>
      </c>
      <c r="I425" s="36">
        <f t="shared" si="74"/>
        <v>0</v>
      </c>
      <c r="J425" s="46">
        <f t="shared" si="75"/>
        <v>0</v>
      </c>
      <c r="K425" s="46" t="s">
        <v>491</v>
      </c>
    </row>
    <row r="426" spans="1:11" s="49" customFormat="1" ht="15.75">
      <c r="A426" s="32" t="s">
        <v>178</v>
      </c>
      <c r="B426" s="38">
        <v>995</v>
      </c>
      <c r="C426" s="43" t="s">
        <v>336</v>
      </c>
      <c r="D426" s="43" t="s">
        <v>387</v>
      </c>
      <c r="E426" s="43" t="s">
        <v>179</v>
      </c>
      <c r="F426" s="36">
        <v>1178</v>
      </c>
      <c r="G426" s="36">
        <v>0</v>
      </c>
      <c r="H426" s="36">
        <v>0</v>
      </c>
      <c r="I426" s="36">
        <f t="shared" si="74"/>
        <v>0</v>
      </c>
      <c r="J426" s="46">
        <f t="shared" si="75"/>
        <v>0</v>
      </c>
      <c r="K426" s="46" t="s">
        <v>491</v>
      </c>
    </row>
    <row r="427" spans="1:11" s="49" customFormat="1" ht="47.25">
      <c r="A427" s="32" t="s">
        <v>354</v>
      </c>
      <c r="B427" s="32">
        <v>995</v>
      </c>
      <c r="C427" s="34" t="s">
        <v>336</v>
      </c>
      <c r="D427" s="34" t="s">
        <v>356</v>
      </c>
      <c r="E427" s="34" t="s">
        <v>46</v>
      </c>
      <c r="F427" s="36">
        <f>F428</f>
        <v>7026.1</v>
      </c>
      <c r="G427" s="36">
        <f>G428</f>
        <v>5669.3220000000001</v>
      </c>
      <c r="H427" s="36">
        <f>H428</f>
        <v>5669.3220000000001</v>
      </c>
      <c r="I427" s="36">
        <f t="shared" si="74"/>
        <v>0</v>
      </c>
      <c r="J427" s="46">
        <f t="shared" si="75"/>
        <v>80.69</v>
      </c>
      <c r="K427" s="46">
        <f t="shared" si="76"/>
        <v>100</v>
      </c>
    </row>
    <row r="428" spans="1:11" s="49" customFormat="1" ht="15.75">
      <c r="A428" s="32" t="s">
        <v>178</v>
      </c>
      <c r="B428" s="32">
        <v>995</v>
      </c>
      <c r="C428" s="34" t="s">
        <v>336</v>
      </c>
      <c r="D428" s="34" t="s">
        <v>356</v>
      </c>
      <c r="E428" s="34" t="s">
        <v>179</v>
      </c>
      <c r="F428" s="36">
        <v>7026.1</v>
      </c>
      <c r="G428" s="36">
        <v>5669.3220000000001</v>
      </c>
      <c r="H428" s="36">
        <v>5669.3220000000001</v>
      </c>
      <c r="I428" s="36">
        <f t="shared" si="74"/>
        <v>0</v>
      </c>
      <c r="J428" s="46">
        <f t="shared" si="75"/>
        <v>80.69</v>
      </c>
      <c r="K428" s="46">
        <f t="shared" si="76"/>
        <v>100</v>
      </c>
    </row>
    <row r="429" spans="1:11" s="49" customFormat="1" ht="15.75" outlineLevel="2">
      <c r="A429" s="32" t="s">
        <v>128</v>
      </c>
      <c r="B429" s="39" t="s">
        <v>89</v>
      </c>
      <c r="C429" s="39" t="s">
        <v>119</v>
      </c>
      <c r="D429" s="39" t="s">
        <v>204</v>
      </c>
      <c r="E429" s="39" t="s">
        <v>46</v>
      </c>
      <c r="F429" s="35">
        <f>F431</f>
        <v>3767.6905000000002</v>
      </c>
      <c r="G429" s="35">
        <f>G431</f>
        <v>3811.5101500000001</v>
      </c>
      <c r="H429" s="35">
        <f>H431</f>
        <v>3807.66921</v>
      </c>
      <c r="I429" s="35">
        <f t="shared" si="74"/>
        <v>3.8409399999999998</v>
      </c>
      <c r="J429" s="45">
        <f t="shared" si="75"/>
        <v>101.06</v>
      </c>
      <c r="K429" s="45">
        <f t="shared" si="76"/>
        <v>99.9</v>
      </c>
    </row>
    <row r="430" spans="1:11" s="49" customFormat="1" ht="47.25" outlineLevel="2">
      <c r="A430" s="32" t="s">
        <v>366</v>
      </c>
      <c r="B430" s="39" t="s">
        <v>89</v>
      </c>
      <c r="C430" s="39" t="s">
        <v>119</v>
      </c>
      <c r="D430" s="39" t="s">
        <v>2</v>
      </c>
      <c r="E430" s="39" t="s">
        <v>46</v>
      </c>
      <c r="F430" s="35">
        <f t="shared" ref="F430:H430" si="81">F431</f>
        <v>3767.6905000000002</v>
      </c>
      <c r="G430" s="35">
        <f t="shared" si="81"/>
        <v>3811.5101500000001</v>
      </c>
      <c r="H430" s="35">
        <f t="shared" si="81"/>
        <v>3807.66921</v>
      </c>
      <c r="I430" s="35">
        <f t="shared" si="74"/>
        <v>3.8409399999999998</v>
      </c>
      <c r="J430" s="45">
        <f t="shared" ref="J430:J491" si="82">$H430/$F430*100</f>
        <v>101.06</v>
      </c>
      <c r="K430" s="45">
        <f t="shared" si="76"/>
        <v>99.9</v>
      </c>
    </row>
    <row r="431" spans="1:11" s="49" customFormat="1" ht="47.25" outlineLevel="5">
      <c r="A431" s="38" t="s">
        <v>366</v>
      </c>
      <c r="B431" s="39" t="s">
        <v>89</v>
      </c>
      <c r="C431" s="39" t="s">
        <v>119</v>
      </c>
      <c r="D431" s="39" t="s">
        <v>2</v>
      </c>
      <c r="E431" s="33" t="s">
        <v>46</v>
      </c>
      <c r="F431" s="35">
        <f>F432+F434</f>
        <v>3767.6905000000002</v>
      </c>
      <c r="G431" s="35">
        <f>G432+G434</f>
        <v>3811.5101500000001</v>
      </c>
      <c r="H431" s="35">
        <f>H432+H434</f>
        <v>3807.66921</v>
      </c>
      <c r="I431" s="35">
        <f t="shared" si="74"/>
        <v>3.8409399999999998</v>
      </c>
      <c r="J431" s="45">
        <f t="shared" si="82"/>
        <v>101.06</v>
      </c>
      <c r="K431" s="45">
        <f t="shared" si="76"/>
        <v>99.9</v>
      </c>
    </row>
    <row r="432" spans="1:11" s="49" customFormat="1" ht="47.25" outlineLevel="5">
      <c r="A432" s="61" t="s">
        <v>245</v>
      </c>
      <c r="B432" s="39" t="s">
        <v>89</v>
      </c>
      <c r="C432" s="39" t="s">
        <v>119</v>
      </c>
      <c r="D432" s="39" t="s">
        <v>246</v>
      </c>
      <c r="E432" s="39" t="s">
        <v>46</v>
      </c>
      <c r="F432" s="36">
        <f>F433</f>
        <v>1696.63</v>
      </c>
      <c r="G432" s="36">
        <f>G433</f>
        <v>1740.44965</v>
      </c>
      <c r="H432" s="36">
        <f>H433</f>
        <v>1740.37057</v>
      </c>
      <c r="I432" s="36">
        <f t="shared" si="74"/>
        <v>7.9079999999999998E-2</v>
      </c>
      <c r="J432" s="46">
        <f t="shared" si="82"/>
        <v>102.58</v>
      </c>
      <c r="K432" s="46">
        <f>$H432/$G432*100</f>
        <v>100</v>
      </c>
    </row>
    <row r="433" spans="1:11" s="49" customFormat="1" ht="15.75" outlineLevel="5">
      <c r="A433" s="32" t="s">
        <v>178</v>
      </c>
      <c r="B433" s="39" t="s">
        <v>89</v>
      </c>
      <c r="C433" s="39" t="s">
        <v>119</v>
      </c>
      <c r="D433" s="39" t="s">
        <v>246</v>
      </c>
      <c r="E433" s="39" t="s">
        <v>179</v>
      </c>
      <c r="F433" s="36">
        <v>1696.63</v>
      </c>
      <c r="G433" s="36">
        <v>1740.44965</v>
      </c>
      <c r="H433" s="36">
        <v>1740.37057</v>
      </c>
      <c r="I433" s="36">
        <f t="shared" ref="I433:I491" si="83">$G433-$H433</f>
        <v>7.9079999999999998E-2</v>
      </c>
      <c r="J433" s="46">
        <f t="shared" si="82"/>
        <v>102.58</v>
      </c>
      <c r="K433" s="46">
        <f t="shared" ref="K433:K491" si="84">$H433/$G433*100</f>
        <v>100</v>
      </c>
    </row>
    <row r="434" spans="1:11" s="49" customFormat="1" ht="63" outlineLevel="5">
      <c r="A434" s="38" t="s">
        <v>445</v>
      </c>
      <c r="B434" s="39" t="s">
        <v>89</v>
      </c>
      <c r="C434" s="39" t="s">
        <v>119</v>
      </c>
      <c r="D434" s="54" t="s">
        <v>447</v>
      </c>
      <c r="E434" s="39" t="s">
        <v>46</v>
      </c>
      <c r="F434" s="35">
        <f t="shared" ref="F434:H434" si="85">F435</f>
        <v>2071.0605</v>
      </c>
      <c r="G434" s="35">
        <f t="shared" si="85"/>
        <v>2071.0605</v>
      </c>
      <c r="H434" s="35">
        <f t="shared" si="85"/>
        <v>2067.29864</v>
      </c>
      <c r="I434" s="35">
        <f t="shared" si="83"/>
        <v>3.76186</v>
      </c>
      <c r="J434" s="45">
        <f t="shared" si="82"/>
        <v>99.82</v>
      </c>
      <c r="K434" s="45">
        <f t="shared" si="84"/>
        <v>99.82</v>
      </c>
    </row>
    <row r="435" spans="1:11" s="49" customFormat="1" ht="47.25" outlineLevel="5">
      <c r="A435" s="38" t="s">
        <v>446</v>
      </c>
      <c r="B435" s="39" t="s">
        <v>89</v>
      </c>
      <c r="C435" s="39" t="s">
        <v>119</v>
      </c>
      <c r="D435" s="54" t="s">
        <v>448</v>
      </c>
      <c r="E435" s="39" t="s">
        <v>46</v>
      </c>
      <c r="F435" s="35">
        <f>F436+F437</f>
        <v>2071.0605</v>
      </c>
      <c r="G435" s="35">
        <f>G436+G437</f>
        <v>2071.0605</v>
      </c>
      <c r="H435" s="35">
        <f>H436+H437</f>
        <v>2067.29864</v>
      </c>
      <c r="I435" s="35">
        <f t="shared" si="83"/>
        <v>3.76186</v>
      </c>
      <c r="J435" s="45">
        <f t="shared" si="82"/>
        <v>99.82</v>
      </c>
      <c r="K435" s="45">
        <f t="shared" si="84"/>
        <v>99.82</v>
      </c>
    </row>
    <row r="436" spans="1:11" s="49" customFormat="1" ht="15.75" outlineLevel="5">
      <c r="A436" s="32" t="s">
        <v>178</v>
      </c>
      <c r="B436" s="39" t="s">
        <v>89</v>
      </c>
      <c r="C436" s="39" t="s">
        <v>119</v>
      </c>
      <c r="D436" s="54" t="s">
        <v>448</v>
      </c>
      <c r="E436" s="39" t="s">
        <v>179</v>
      </c>
      <c r="F436" s="35">
        <v>2071.0605</v>
      </c>
      <c r="G436" s="35">
        <v>1851.29864</v>
      </c>
      <c r="H436" s="35">
        <v>1851.29864</v>
      </c>
      <c r="I436" s="35">
        <f t="shared" si="83"/>
        <v>0</v>
      </c>
      <c r="J436" s="45">
        <f t="shared" si="82"/>
        <v>89.39</v>
      </c>
      <c r="K436" s="45">
        <f t="shared" si="84"/>
        <v>100</v>
      </c>
    </row>
    <row r="437" spans="1:11" s="49" customFormat="1" ht="31.5" outlineLevel="5">
      <c r="A437" s="32" t="s">
        <v>289</v>
      </c>
      <c r="B437" s="39" t="s">
        <v>89</v>
      </c>
      <c r="C437" s="39" t="s">
        <v>119</v>
      </c>
      <c r="D437" s="54" t="s">
        <v>448</v>
      </c>
      <c r="E437" s="39" t="s">
        <v>177</v>
      </c>
      <c r="F437" s="35">
        <v>0</v>
      </c>
      <c r="G437" s="35">
        <v>219.76186000000001</v>
      </c>
      <c r="H437" s="35">
        <v>216</v>
      </c>
      <c r="I437" s="35">
        <f t="shared" si="83"/>
        <v>3.76186</v>
      </c>
      <c r="J437" s="45" t="e">
        <f t="shared" si="82"/>
        <v>#DIV/0!</v>
      </c>
      <c r="K437" s="45">
        <f t="shared" si="84"/>
        <v>98.29</v>
      </c>
    </row>
    <row r="438" spans="1:11" s="49" customFormat="1" ht="15.75" outlineLevel="5">
      <c r="A438" s="39" t="s">
        <v>53</v>
      </c>
      <c r="B438" s="33" t="s">
        <v>89</v>
      </c>
      <c r="C438" s="33" t="s">
        <v>73</v>
      </c>
      <c r="D438" s="33" t="s">
        <v>204</v>
      </c>
      <c r="E438" s="33" t="s">
        <v>46</v>
      </c>
      <c r="F438" s="35">
        <f>F439</f>
        <v>31354.94</v>
      </c>
      <c r="G438" s="35">
        <f>G439</f>
        <v>31518.562959999999</v>
      </c>
      <c r="H438" s="35">
        <f>H439</f>
        <v>30648.7035</v>
      </c>
      <c r="I438" s="35">
        <f t="shared" si="83"/>
        <v>869.85946000000001</v>
      </c>
      <c r="J438" s="45">
        <f t="shared" si="82"/>
        <v>97.75</v>
      </c>
      <c r="K438" s="45">
        <f t="shared" si="84"/>
        <v>97.24</v>
      </c>
    </row>
    <row r="439" spans="1:11" s="49" customFormat="1" ht="47.25" outlineLevel="5">
      <c r="A439" s="32" t="s">
        <v>366</v>
      </c>
      <c r="B439" s="33" t="s">
        <v>89</v>
      </c>
      <c r="C439" s="33" t="s">
        <v>73</v>
      </c>
      <c r="D439" s="33" t="s">
        <v>2</v>
      </c>
      <c r="E439" s="33" t="s">
        <v>46</v>
      </c>
      <c r="F439" s="35">
        <f t="shared" ref="F439:H440" si="86">F440</f>
        <v>31354.94</v>
      </c>
      <c r="G439" s="35">
        <f t="shared" si="86"/>
        <v>31518.562959999999</v>
      </c>
      <c r="H439" s="35">
        <f t="shared" si="86"/>
        <v>30648.7035</v>
      </c>
      <c r="I439" s="35">
        <f t="shared" si="83"/>
        <v>869.85946000000001</v>
      </c>
      <c r="J439" s="45">
        <f t="shared" si="82"/>
        <v>97.75</v>
      </c>
      <c r="K439" s="45">
        <f t="shared" si="84"/>
        <v>97.24</v>
      </c>
    </row>
    <row r="440" spans="1:11" s="49" customFormat="1" ht="31.5" outlineLevel="5">
      <c r="A440" s="32" t="s">
        <v>39</v>
      </c>
      <c r="B440" s="33" t="s">
        <v>89</v>
      </c>
      <c r="C440" s="39" t="s">
        <v>73</v>
      </c>
      <c r="D440" s="39" t="s">
        <v>40</v>
      </c>
      <c r="E440" s="33" t="s">
        <v>46</v>
      </c>
      <c r="F440" s="35">
        <f t="shared" si="86"/>
        <v>31354.94</v>
      </c>
      <c r="G440" s="35">
        <f t="shared" si="86"/>
        <v>31518.562959999999</v>
      </c>
      <c r="H440" s="35">
        <f t="shared" si="86"/>
        <v>30648.7035</v>
      </c>
      <c r="I440" s="35">
        <f t="shared" si="83"/>
        <v>869.85946000000001</v>
      </c>
      <c r="J440" s="45">
        <f t="shared" si="82"/>
        <v>97.75</v>
      </c>
      <c r="K440" s="45">
        <f t="shared" si="84"/>
        <v>97.24</v>
      </c>
    </row>
    <row r="441" spans="1:11" s="49" customFormat="1" ht="47.25" outlineLevel="5">
      <c r="A441" s="32" t="s">
        <v>154</v>
      </c>
      <c r="B441" s="33" t="s">
        <v>89</v>
      </c>
      <c r="C441" s="39" t="s">
        <v>73</v>
      </c>
      <c r="D441" s="39" t="s">
        <v>41</v>
      </c>
      <c r="E441" s="33" t="s">
        <v>46</v>
      </c>
      <c r="F441" s="35">
        <f>F442+F443+F444+F445+F446+F447</f>
        <v>31354.94</v>
      </c>
      <c r="G441" s="35">
        <f>G442+G443+G444+G445+G446+G447</f>
        <v>31518.562959999999</v>
      </c>
      <c r="H441" s="35">
        <f>H442+H443+H444+H445+H446+H447</f>
        <v>30648.7035</v>
      </c>
      <c r="I441" s="35">
        <f t="shared" si="83"/>
        <v>869.85946000000001</v>
      </c>
      <c r="J441" s="45">
        <f t="shared" si="82"/>
        <v>97.75</v>
      </c>
      <c r="K441" s="45">
        <f t="shared" si="84"/>
        <v>97.24</v>
      </c>
    </row>
    <row r="442" spans="1:11" s="49" customFormat="1" ht="31.5" outlineLevel="5">
      <c r="A442" s="40" t="s">
        <v>182</v>
      </c>
      <c r="B442" s="33" t="s">
        <v>89</v>
      </c>
      <c r="C442" s="39" t="s">
        <v>73</v>
      </c>
      <c r="D442" s="39" t="s">
        <v>41</v>
      </c>
      <c r="E442" s="33" t="s">
        <v>183</v>
      </c>
      <c r="F442" s="36">
        <v>28191.24</v>
      </c>
      <c r="G442" s="36">
        <v>29342.381430000001</v>
      </c>
      <c r="H442" s="36">
        <v>28472.521970000002</v>
      </c>
      <c r="I442" s="36">
        <f t="shared" si="83"/>
        <v>869.85946000000001</v>
      </c>
      <c r="J442" s="46">
        <f t="shared" si="82"/>
        <v>101</v>
      </c>
      <c r="K442" s="46">
        <f t="shared" si="84"/>
        <v>97.04</v>
      </c>
    </row>
    <row r="443" spans="1:11" s="49" customFormat="1" ht="47.25" outlineLevel="5">
      <c r="A443" s="40" t="s">
        <v>165</v>
      </c>
      <c r="B443" s="33" t="s">
        <v>89</v>
      </c>
      <c r="C443" s="39" t="s">
        <v>73</v>
      </c>
      <c r="D443" s="39" t="s">
        <v>41</v>
      </c>
      <c r="E443" s="33" t="s">
        <v>166</v>
      </c>
      <c r="F443" s="36">
        <v>3065.5</v>
      </c>
      <c r="G443" s="36">
        <v>2151.8940299999999</v>
      </c>
      <c r="H443" s="36">
        <v>2151.8940299999999</v>
      </c>
      <c r="I443" s="36">
        <f t="shared" si="83"/>
        <v>0</v>
      </c>
      <c r="J443" s="46">
        <f t="shared" si="82"/>
        <v>70.2</v>
      </c>
      <c r="K443" s="46">
        <f t="shared" si="84"/>
        <v>100</v>
      </c>
    </row>
    <row r="444" spans="1:11" s="49" customFormat="1" ht="94.5" outlineLevel="5">
      <c r="A444" s="40" t="s">
        <v>43</v>
      </c>
      <c r="B444" s="33" t="s">
        <v>89</v>
      </c>
      <c r="C444" s="39" t="s">
        <v>73</v>
      </c>
      <c r="D444" s="39" t="s">
        <v>41</v>
      </c>
      <c r="E444" s="33" t="s">
        <v>177</v>
      </c>
      <c r="F444" s="36">
        <v>0</v>
      </c>
      <c r="G444" s="36">
        <v>0</v>
      </c>
      <c r="H444" s="36">
        <v>0</v>
      </c>
      <c r="I444" s="36">
        <f t="shared" si="83"/>
        <v>0</v>
      </c>
      <c r="J444" s="46" t="s">
        <v>491</v>
      </c>
      <c r="K444" s="46" t="s">
        <v>491</v>
      </c>
    </row>
    <row r="445" spans="1:11" s="49" customFormat="1" ht="15.75" outlineLevel="5">
      <c r="A445" s="32" t="s">
        <v>277</v>
      </c>
      <c r="B445" s="33" t="s">
        <v>89</v>
      </c>
      <c r="C445" s="39" t="s">
        <v>73</v>
      </c>
      <c r="D445" s="39" t="s">
        <v>41</v>
      </c>
      <c r="E445" s="33" t="s">
        <v>278</v>
      </c>
      <c r="F445" s="36">
        <v>80</v>
      </c>
      <c r="G445" s="36">
        <v>20</v>
      </c>
      <c r="H445" s="36">
        <v>20</v>
      </c>
      <c r="I445" s="36">
        <f t="shared" si="83"/>
        <v>0</v>
      </c>
      <c r="J445" s="46">
        <f t="shared" si="82"/>
        <v>25</v>
      </c>
      <c r="K445" s="46">
        <f t="shared" si="84"/>
        <v>100</v>
      </c>
    </row>
    <row r="446" spans="1:11" s="49" customFormat="1" ht="15.75" outlineLevel="5">
      <c r="A446" s="50" t="s">
        <v>271</v>
      </c>
      <c r="B446" s="33" t="s">
        <v>89</v>
      </c>
      <c r="C446" s="39" t="s">
        <v>73</v>
      </c>
      <c r="D446" s="39" t="s">
        <v>41</v>
      </c>
      <c r="E446" s="33" t="s">
        <v>171</v>
      </c>
      <c r="F446" s="36">
        <v>0</v>
      </c>
      <c r="G446" s="36">
        <v>0</v>
      </c>
      <c r="H446" s="36">
        <v>0</v>
      </c>
      <c r="I446" s="36">
        <f t="shared" si="83"/>
        <v>0</v>
      </c>
      <c r="J446" s="46" t="s">
        <v>491</v>
      </c>
      <c r="K446" s="46" t="s">
        <v>491</v>
      </c>
    </row>
    <row r="447" spans="1:11" s="49" customFormat="1" ht="15.75" outlineLevel="5">
      <c r="A447" s="40" t="s">
        <v>169</v>
      </c>
      <c r="B447" s="33" t="s">
        <v>89</v>
      </c>
      <c r="C447" s="39" t="s">
        <v>73</v>
      </c>
      <c r="D447" s="39" t="s">
        <v>41</v>
      </c>
      <c r="E447" s="33" t="s">
        <v>184</v>
      </c>
      <c r="F447" s="36">
        <v>18.2</v>
      </c>
      <c r="G447" s="36">
        <v>4.2874999999999996</v>
      </c>
      <c r="H447" s="36">
        <v>4.2874999999999996</v>
      </c>
      <c r="I447" s="36">
        <f t="shared" si="83"/>
        <v>0</v>
      </c>
      <c r="J447" s="46">
        <f t="shared" si="82"/>
        <v>23.56</v>
      </c>
      <c r="K447" s="46">
        <f t="shared" si="84"/>
        <v>100</v>
      </c>
    </row>
    <row r="448" spans="1:11" s="49" customFormat="1" ht="15.75" outlineLevel="5">
      <c r="A448" s="44" t="s">
        <v>87</v>
      </c>
      <c r="B448" s="51" t="s">
        <v>89</v>
      </c>
      <c r="C448" s="44" t="s">
        <v>88</v>
      </c>
      <c r="D448" s="44" t="s">
        <v>204</v>
      </c>
      <c r="E448" s="51" t="s">
        <v>46</v>
      </c>
      <c r="F448" s="37">
        <f>F449+F457+F463</f>
        <v>8978.3250000000007</v>
      </c>
      <c r="G448" s="37">
        <f>G449+G457+G463</f>
        <v>7875.2397700000001</v>
      </c>
      <c r="H448" s="37">
        <f>H449+H457+H463</f>
        <v>7149.2397700000001</v>
      </c>
      <c r="I448" s="37">
        <f t="shared" si="83"/>
        <v>726</v>
      </c>
      <c r="J448" s="47">
        <f t="shared" si="82"/>
        <v>79.63</v>
      </c>
      <c r="K448" s="47">
        <f t="shared" si="84"/>
        <v>90.78</v>
      </c>
    </row>
    <row r="449" spans="1:11" s="49" customFormat="1" ht="15.75" outlineLevel="5">
      <c r="A449" s="32" t="s">
        <v>121</v>
      </c>
      <c r="B449" s="62" t="s">
        <v>89</v>
      </c>
      <c r="C449" s="39" t="s">
        <v>122</v>
      </c>
      <c r="D449" s="39" t="s">
        <v>204</v>
      </c>
      <c r="E449" s="39" t="s">
        <v>46</v>
      </c>
      <c r="F449" s="36">
        <f>F450</f>
        <v>3770</v>
      </c>
      <c r="G449" s="36">
        <f>G450</f>
        <v>3515</v>
      </c>
      <c r="H449" s="36">
        <f>H450</f>
        <v>3230</v>
      </c>
      <c r="I449" s="36">
        <f t="shared" si="83"/>
        <v>285</v>
      </c>
      <c r="J449" s="46">
        <f t="shared" si="82"/>
        <v>85.68</v>
      </c>
      <c r="K449" s="46">
        <f t="shared" si="84"/>
        <v>91.89</v>
      </c>
    </row>
    <row r="450" spans="1:11" s="49" customFormat="1" ht="47.25" outlineLevel="5">
      <c r="A450" s="38" t="s">
        <v>366</v>
      </c>
      <c r="B450" s="62" t="s">
        <v>89</v>
      </c>
      <c r="C450" s="39" t="s">
        <v>122</v>
      </c>
      <c r="D450" s="39" t="s">
        <v>2</v>
      </c>
      <c r="E450" s="39" t="s">
        <v>46</v>
      </c>
      <c r="F450" s="36">
        <f>F451+F455</f>
        <v>3770</v>
      </c>
      <c r="G450" s="36">
        <f>G451+G455</f>
        <v>3515</v>
      </c>
      <c r="H450" s="36">
        <f>H451+H455</f>
        <v>3230</v>
      </c>
      <c r="I450" s="36">
        <f t="shared" si="83"/>
        <v>285</v>
      </c>
      <c r="J450" s="46">
        <f t="shared" si="82"/>
        <v>85.68</v>
      </c>
      <c r="K450" s="46">
        <f t="shared" si="84"/>
        <v>91.89</v>
      </c>
    </row>
    <row r="451" spans="1:11" s="49" customFormat="1" ht="63" outlineLevel="5">
      <c r="A451" s="41" t="s">
        <v>249</v>
      </c>
      <c r="B451" s="62" t="s">
        <v>89</v>
      </c>
      <c r="C451" s="39" t="s">
        <v>122</v>
      </c>
      <c r="D451" s="59" t="s">
        <v>250</v>
      </c>
      <c r="E451" s="39" t="s">
        <v>46</v>
      </c>
      <c r="F451" s="36">
        <f>F452</f>
        <v>500</v>
      </c>
      <c r="G451" s="36">
        <f t="shared" ref="G451:H453" si="87">G452</f>
        <v>245</v>
      </c>
      <c r="H451" s="36">
        <f t="shared" si="87"/>
        <v>245</v>
      </c>
      <c r="I451" s="36">
        <f t="shared" si="83"/>
        <v>0</v>
      </c>
      <c r="J451" s="46">
        <f t="shared" si="82"/>
        <v>49</v>
      </c>
      <c r="K451" s="46">
        <f t="shared" si="84"/>
        <v>100</v>
      </c>
    </row>
    <row r="452" spans="1:11" s="49" customFormat="1" ht="15.75" outlineLevel="5">
      <c r="A452" s="56" t="s">
        <v>329</v>
      </c>
      <c r="B452" s="62" t="s">
        <v>89</v>
      </c>
      <c r="C452" s="39" t="s">
        <v>122</v>
      </c>
      <c r="D452" s="43" t="s">
        <v>292</v>
      </c>
      <c r="E452" s="39" t="s">
        <v>46</v>
      </c>
      <c r="F452" s="36">
        <f>F453</f>
        <v>500</v>
      </c>
      <c r="G452" s="36">
        <f t="shared" si="87"/>
        <v>245</v>
      </c>
      <c r="H452" s="36">
        <f t="shared" si="87"/>
        <v>245</v>
      </c>
      <c r="I452" s="36">
        <f t="shared" si="83"/>
        <v>0</v>
      </c>
      <c r="J452" s="46">
        <f t="shared" si="82"/>
        <v>49</v>
      </c>
      <c r="K452" s="46">
        <f t="shared" si="84"/>
        <v>100</v>
      </c>
    </row>
    <row r="453" spans="1:11" s="49" customFormat="1" ht="31.5" outlineLevel="5">
      <c r="A453" s="38" t="s">
        <v>379</v>
      </c>
      <c r="B453" s="62" t="s">
        <v>89</v>
      </c>
      <c r="C453" s="43" t="s">
        <v>122</v>
      </c>
      <c r="D453" s="63" t="s">
        <v>380</v>
      </c>
      <c r="E453" s="39" t="s">
        <v>46</v>
      </c>
      <c r="F453" s="35">
        <f>F454</f>
        <v>500</v>
      </c>
      <c r="G453" s="35">
        <f t="shared" si="87"/>
        <v>245</v>
      </c>
      <c r="H453" s="35">
        <f t="shared" si="87"/>
        <v>245</v>
      </c>
      <c r="I453" s="35">
        <f t="shared" si="83"/>
        <v>0</v>
      </c>
      <c r="J453" s="45">
        <f t="shared" si="82"/>
        <v>49</v>
      </c>
      <c r="K453" s="45">
        <f t="shared" si="84"/>
        <v>100</v>
      </c>
    </row>
    <row r="454" spans="1:11" s="49" customFormat="1" ht="31.5" outlineLevel="5">
      <c r="A454" s="32" t="s">
        <v>289</v>
      </c>
      <c r="B454" s="62" t="s">
        <v>89</v>
      </c>
      <c r="C454" s="43" t="s">
        <v>122</v>
      </c>
      <c r="D454" s="63" t="s">
        <v>380</v>
      </c>
      <c r="E454" s="39" t="s">
        <v>177</v>
      </c>
      <c r="F454" s="35">
        <v>500</v>
      </c>
      <c r="G454" s="35">
        <v>245</v>
      </c>
      <c r="H454" s="35">
        <v>245</v>
      </c>
      <c r="I454" s="35">
        <f t="shared" si="83"/>
        <v>0</v>
      </c>
      <c r="J454" s="45">
        <f t="shared" si="82"/>
        <v>49</v>
      </c>
      <c r="K454" s="45">
        <f t="shared" si="84"/>
        <v>100</v>
      </c>
    </row>
    <row r="455" spans="1:11" s="49" customFormat="1" ht="110.25" outlineLevel="5">
      <c r="A455" s="38" t="s">
        <v>288</v>
      </c>
      <c r="B455" s="62" t="s">
        <v>89</v>
      </c>
      <c r="C455" s="39" t="s">
        <v>122</v>
      </c>
      <c r="D455" s="39" t="s">
        <v>449</v>
      </c>
      <c r="E455" s="39" t="s">
        <v>46</v>
      </c>
      <c r="F455" s="36">
        <f>F456</f>
        <v>3270</v>
      </c>
      <c r="G455" s="36">
        <f>G456</f>
        <v>3270</v>
      </c>
      <c r="H455" s="36">
        <f>H456</f>
        <v>2985</v>
      </c>
      <c r="I455" s="36">
        <f t="shared" si="83"/>
        <v>285</v>
      </c>
      <c r="J455" s="46">
        <f t="shared" si="82"/>
        <v>91.28</v>
      </c>
      <c r="K455" s="46">
        <f t="shared" si="84"/>
        <v>91.28</v>
      </c>
    </row>
    <row r="456" spans="1:11" s="49" customFormat="1" ht="31.5" outlineLevel="5">
      <c r="A456" s="32" t="s">
        <v>289</v>
      </c>
      <c r="B456" s="62" t="s">
        <v>89</v>
      </c>
      <c r="C456" s="39" t="s">
        <v>122</v>
      </c>
      <c r="D456" s="39" t="s">
        <v>449</v>
      </c>
      <c r="E456" s="39" t="s">
        <v>177</v>
      </c>
      <c r="F456" s="36">
        <v>3270</v>
      </c>
      <c r="G456" s="36">
        <v>3270</v>
      </c>
      <c r="H456" s="36">
        <v>2985</v>
      </c>
      <c r="I456" s="36">
        <f t="shared" si="83"/>
        <v>285</v>
      </c>
      <c r="J456" s="46">
        <f t="shared" si="82"/>
        <v>91.28</v>
      </c>
      <c r="K456" s="46">
        <f t="shared" si="84"/>
        <v>91.28</v>
      </c>
    </row>
    <row r="457" spans="1:11" s="49" customFormat="1" ht="15.75" outlineLevel="5">
      <c r="A457" s="39" t="s">
        <v>106</v>
      </c>
      <c r="B457" s="33" t="s">
        <v>89</v>
      </c>
      <c r="C457" s="39" t="s">
        <v>107</v>
      </c>
      <c r="D457" s="39" t="s">
        <v>204</v>
      </c>
      <c r="E457" s="33" t="s">
        <v>46</v>
      </c>
      <c r="F457" s="35">
        <f t="shared" ref="F457:H459" si="88">F458</f>
        <v>5160.3249999999998</v>
      </c>
      <c r="G457" s="35">
        <f t="shared" si="88"/>
        <v>4122.3819999999996</v>
      </c>
      <c r="H457" s="35">
        <f t="shared" si="88"/>
        <v>3681.3820000000001</v>
      </c>
      <c r="I457" s="35">
        <f t="shared" si="83"/>
        <v>441</v>
      </c>
      <c r="J457" s="45">
        <f t="shared" si="82"/>
        <v>71.34</v>
      </c>
      <c r="K457" s="45">
        <f t="shared" si="84"/>
        <v>89.3</v>
      </c>
    </row>
    <row r="458" spans="1:11" s="49" customFormat="1" ht="47.25" outlineLevel="5">
      <c r="A458" s="38" t="s">
        <v>509</v>
      </c>
      <c r="B458" s="33" t="s">
        <v>89</v>
      </c>
      <c r="C458" s="39" t="s">
        <v>107</v>
      </c>
      <c r="D458" s="39" t="s">
        <v>9</v>
      </c>
      <c r="E458" s="33" t="s">
        <v>46</v>
      </c>
      <c r="F458" s="35">
        <f t="shared" si="88"/>
        <v>5160.3249999999998</v>
      </c>
      <c r="G458" s="35">
        <f t="shared" si="88"/>
        <v>4122.3819999999996</v>
      </c>
      <c r="H458" s="35">
        <f t="shared" si="88"/>
        <v>3681.3820000000001</v>
      </c>
      <c r="I458" s="35">
        <f t="shared" si="83"/>
        <v>441</v>
      </c>
      <c r="J458" s="45">
        <f t="shared" si="82"/>
        <v>71.34</v>
      </c>
      <c r="K458" s="45">
        <f t="shared" si="84"/>
        <v>89.3</v>
      </c>
    </row>
    <row r="459" spans="1:11" s="49" customFormat="1" ht="31.5" outlineLevel="5">
      <c r="A459" s="38" t="s">
        <v>42</v>
      </c>
      <c r="B459" s="33" t="s">
        <v>89</v>
      </c>
      <c r="C459" s="39" t="s">
        <v>107</v>
      </c>
      <c r="D459" s="39" t="s">
        <v>450</v>
      </c>
      <c r="E459" s="33" t="s">
        <v>47</v>
      </c>
      <c r="F459" s="35">
        <f t="shared" si="88"/>
        <v>5160.3249999999998</v>
      </c>
      <c r="G459" s="35">
        <f t="shared" si="88"/>
        <v>4122.3819999999996</v>
      </c>
      <c r="H459" s="35">
        <f t="shared" si="88"/>
        <v>3681.3820000000001</v>
      </c>
      <c r="I459" s="35">
        <f t="shared" si="83"/>
        <v>441</v>
      </c>
      <c r="J459" s="45">
        <f t="shared" si="82"/>
        <v>71.34</v>
      </c>
      <c r="K459" s="45">
        <f t="shared" si="84"/>
        <v>89.3</v>
      </c>
    </row>
    <row r="460" spans="1:11" s="49" customFormat="1" ht="94.5" outlineLevel="5">
      <c r="A460" s="38" t="s">
        <v>43</v>
      </c>
      <c r="B460" s="33" t="s">
        <v>89</v>
      </c>
      <c r="C460" s="39" t="s">
        <v>107</v>
      </c>
      <c r="D460" s="54" t="s">
        <v>409</v>
      </c>
      <c r="E460" s="33" t="s">
        <v>46</v>
      </c>
      <c r="F460" s="35">
        <f>F461+F462</f>
        <v>5160.3249999999998</v>
      </c>
      <c r="G460" s="35">
        <f>G461+G462</f>
        <v>4122.3819999999996</v>
      </c>
      <c r="H460" s="35">
        <f>H461+H462</f>
        <v>3681.3820000000001</v>
      </c>
      <c r="I460" s="35">
        <f t="shared" si="83"/>
        <v>441</v>
      </c>
      <c r="J460" s="45">
        <f t="shared" si="82"/>
        <v>71.34</v>
      </c>
      <c r="K460" s="45">
        <f t="shared" si="84"/>
        <v>89.3</v>
      </c>
    </row>
    <row r="461" spans="1:11" s="49" customFormat="1" ht="47.25" outlineLevel="5">
      <c r="A461" s="40" t="s">
        <v>165</v>
      </c>
      <c r="B461" s="33" t="s">
        <v>89</v>
      </c>
      <c r="C461" s="39" t="s">
        <v>107</v>
      </c>
      <c r="D461" s="54" t="s">
        <v>409</v>
      </c>
      <c r="E461" s="33" t="s">
        <v>166</v>
      </c>
      <c r="F461" s="35">
        <v>100</v>
      </c>
      <c r="G461" s="35">
        <v>100</v>
      </c>
      <c r="H461" s="35">
        <v>34.336410000000001</v>
      </c>
      <c r="I461" s="35">
        <f t="shared" si="83"/>
        <v>65.663589999999999</v>
      </c>
      <c r="J461" s="45">
        <f t="shared" si="82"/>
        <v>34.340000000000003</v>
      </c>
      <c r="K461" s="45">
        <f t="shared" si="84"/>
        <v>34.340000000000003</v>
      </c>
    </row>
    <row r="462" spans="1:11" s="49" customFormat="1" ht="31.5" outlineLevel="5">
      <c r="A462" s="32" t="s">
        <v>289</v>
      </c>
      <c r="B462" s="33" t="s">
        <v>89</v>
      </c>
      <c r="C462" s="39" t="s">
        <v>107</v>
      </c>
      <c r="D462" s="54" t="s">
        <v>409</v>
      </c>
      <c r="E462" s="33" t="s">
        <v>177</v>
      </c>
      <c r="F462" s="35">
        <v>5060.3249999999998</v>
      </c>
      <c r="G462" s="35">
        <v>4022.3820000000001</v>
      </c>
      <c r="H462" s="35">
        <v>3647.0455900000002</v>
      </c>
      <c r="I462" s="35">
        <f t="shared" si="83"/>
        <v>375.33641</v>
      </c>
      <c r="J462" s="45">
        <f t="shared" si="82"/>
        <v>72.069999999999993</v>
      </c>
      <c r="K462" s="45">
        <f t="shared" si="84"/>
        <v>90.67</v>
      </c>
    </row>
    <row r="463" spans="1:11" s="49" customFormat="1" ht="15.75" outlineLevel="5">
      <c r="A463" s="32" t="s">
        <v>149</v>
      </c>
      <c r="B463" s="33" t="s">
        <v>89</v>
      </c>
      <c r="C463" s="39" t="s">
        <v>150</v>
      </c>
      <c r="D463" s="39" t="s">
        <v>204</v>
      </c>
      <c r="E463" s="39" t="s">
        <v>46</v>
      </c>
      <c r="F463" s="36">
        <f>F464+F469</f>
        <v>48</v>
      </c>
      <c r="G463" s="36">
        <f t="shared" ref="G463" si="89">G464+G469</f>
        <v>237.85776999999999</v>
      </c>
      <c r="H463" s="36">
        <f t="shared" ref="H463" si="90">H464+H469</f>
        <v>237.85776999999999</v>
      </c>
      <c r="I463" s="36">
        <f t="shared" si="83"/>
        <v>0</v>
      </c>
      <c r="J463" s="46">
        <f t="shared" si="82"/>
        <v>495.54</v>
      </c>
      <c r="K463" s="46">
        <f t="shared" si="84"/>
        <v>100</v>
      </c>
    </row>
    <row r="464" spans="1:11" s="49" customFormat="1" ht="47.25" outlineLevel="5">
      <c r="A464" s="32" t="s">
        <v>366</v>
      </c>
      <c r="B464" s="33" t="s">
        <v>89</v>
      </c>
      <c r="C464" s="39" t="s">
        <v>150</v>
      </c>
      <c r="D464" s="39" t="s">
        <v>2</v>
      </c>
      <c r="E464" s="39" t="s">
        <v>46</v>
      </c>
      <c r="F464" s="36">
        <v>48</v>
      </c>
      <c r="G464" s="36">
        <f t="shared" ref="G464:H467" si="91">G465</f>
        <v>12</v>
      </c>
      <c r="H464" s="36">
        <f t="shared" si="91"/>
        <v>12</v>
      </c>
      <c r="I464" s="36">
        <f t="shared" si="83"/>
        <v>0</v>
      </c>
      <c r="J464" s="46">
        <f t="shared" si="82"/>
        <v>25</v>
      </c>
      <c r="K464" s="46">
        <f t="shared" si="84"/>
        <v>100</v>
      </c>
    </row>
    <row r="465" spans="1:11" s="49" customFormat="1" ht="47.25" outlineLevel="5">
      <c r="A465" s="32" t="s">
        <v>368</v>
      </c>
      <c r="B465" s="33" t="s">
        <v>89</v>
      </c>
      <c r="C465" s="39" t="s">
        <v>150</v>
      </c>
      <c r="D465" s="39" t="s">
        <v>38</v>
      </c>
      <c r="E465" s="39" t="s">
        <v>46</v>
      </c>
      <c r="F465" s="36">
        <v>48</v>
      </c>
      <c r="G465" s="36">
        <f t="shared" si="91"/>
        <v>12</v>
      </c>
      <c r="H465" s="36">
        <f t="shared" si="91"/>
        <v>12</v>
      </c>
      <c r="I465" s="36">
        <f t="shared" si="83"/>
        <v>0</v>
      </c>
      <c r="J465" s="46">
        <f t="shared" si="82"/>
        <v>25</v>
      </c>
      <c r="K465" s="46">
        <f t="shared" si="84"/>
        <v>100</v>
      </c>
    </row>
    <row r="466" spans="1:11" s="49" customFormat="1" ht="47.25" outlineLevel="5">
      <c r="A466" s="32" t="s">
        <v>301</v>
      </c>
      <c r="B466" s="33" t="s">
        <v>89</v>
      </c>
      <c r="C466" s="39" t="s">
        <v>150</v>
      </c>
      <c r="D466" s="39" t="s">
        <v>303</v>
      </c>
      <c r="E466" s="39" t="s">
        <v>46</v>
      </c>
      <c r="F466" s="36">
        <v>48</v>
      </c>
      <c r="G466" s="36">
        <f t="shared" si="91"/>
        <v>12</v>
      </c>
      <c r="H466" s="36">
        <f t="shared" si="91"/>
        <v>12</v>
      </c>
      <c r="I466" s="36">
        <f t="shared" si="83"/>
        <v>0</v>
      </c>
      <c r="J466" s="46">
        <f t="shared" si="82"/>
        <v>25</v>
      </c>
      <c r="K466" s="46">
        <f t="shared" si="84"/>
        <v>100</v>
      </c>
    </row>
    <row r="467" spans="1:11" s="49" customFormat="1" ht="15.75" outlineLevel="5">
      <c r="A467" s="32" t="s">
        <v>302</v>
      </c>
      <c r="B467" s="33" t="s">
        <v>89</v>
      </c>
      <c r="C467" s="39" t="s">
        <v>150</v>
      </c>
      <c r="D467" s="39" t="s">
        <v>304</v>
      </c>
      <c r="E467" s="39" t="s">
        <v>46</v>
      </c>
      <c r="F467" s="36">
        <v>48</v>
      </c>
      <c r="G467" s="36">
        <f t="shared" si="91"/>
        <v>12</v>
      </c>
      <c r="H467" s="36">
        <f t="shared" si="91"/>
        <v>12</v>
      </c>
      <c r="I467" s="36">
        <f t="shared" si="83"/>
        <v>0</v>
      </c>
      <c r="J467" s="46">
        <f t="shared" si="82"/>
        <v>25</v>
      </c>
      <c r="K467" s="46">
        <f t="shared" si="84"/>
        <v>100</v>
      </c>
    </row>
    <row r="468" spans="1:11" s="49" customFormat="1" ht="31.5" outlineLevel="5">
      <c r="A468" s="32" t="s">
        <v>289</v>
      </c>
      <c r="B468" s="33" t="s">
        <v>89</v>
      </c>
      <c r="C468" s="39" t="s">
        <v>150</v>
      </c>
      <c r="D468" s="39" t="s">
        <v>304</v>
      </c>
      <c r="E468" s="39" t="s">
        <v>177</v>
      </c>
      <c r="F468" s="36">
        <v>48</v>
      </c>
      <c r="G468" s="36">
        <v>12</v>
      </c>
      <c r="H468" s="36">
        <v>12</v>
      </c>
      <c r="I468" s="36">
        <f t="shared" si="83"/>
        <v>0</v>
      </c>
      <c r="J468" s="46">
        <f t="shared" si="82"/>
        <v>25</v>
      </c>
      <c r="K468" s="46">
        <f t="shared" si="84"/>
        <v>100</v>
      </c>
    </row>
    <row r="469" spans="1:11" s="49" customFormat="1" ht="31.5" outlineLevel="5">
      <c r="A469" s="32" t="s">
        <v>134</v>
      </c>
      <c r="B469" s="32">
        <v>995</v>
      </c>
      <c r="C469" s="32">
        <v>1006</v>
      </c>
      <c r="D469" s="32" t="s">
        <v>318</v>
      </c>
      <c r="E469" s="39" t="s">
        <v>46</v>
      </c>
      <c r="F469" s="36">
        <f>F470</f>
        <v>0</v>
      </c>
      <c r="G469" s="36">
        <f>G470</f>
        <v>225.85776999999999</v>
      </c>
      <c r="H469" s="36">
        <f>H470</f>
        <v>225.85776999999999</v>
      </c>
      <c r="I469" s="36">
        <f t="shared" si="83"/>
        <v>0</v>
      </c>
      <c r="J469" s="46" t="s">
        <v>491</v>
      </c>
      <c r="K469" s="46">
        <f t="shared" si="84"/>
        <v>100</v>
      </c>
    </row>
    <row r="470" spans="1:11" s="49" customFormat="1" ht="31.5" outlineLevel="5">
      <c r="A470" s="32" t="s">
        <v>176</v>
      </c>
      <c r="B470" s="32">
        <v>995</v>
      </c>
      <c r="C470" s="32">
        <v>1006</v>
      </c>
      <c r="D470" s="32" t="s">
        <v>318</v>
      </c>
      <c r="E470" s="39" t="s">
        <v>177</v>
      </c>
      <c r="F470" s="36">
        <v>0</v>
      </c>
      <c r="G470" s="36">
        <v>225.85776999999999</v>
      </c>
      <c r="H470" s="36">
        <v>225.85776999999999</v>
      </c>
      <c r="I470" s="36">
        <f t="shared" si="83"/>
        <v>0</v>
      </c>
      <c r="J470" s="46" t="s">
        <v>491</v>
      </c>
      <c r="K470" s="46">
        <f t="shared" si="84"/>
        <v>100</v>
      </c>
    </row>
    <row r="471" spans="1:11" s="2" customFormat="1" ht="15.75" outlineLevel="5">
      <c r="A471" s="8" t="s">
        <v>92</v>
      </c>
      <c r="B471" s="9" t="s">
        <v>93</v>
      </c>
      <c r="C471" s="8" t="s">
        <v>47</v>
      </c>
      <c r="D471" s="8" t="s">
        <v>204</v>
      </c>
      <c r="E471" s="9" t="s">
        <v>46</v>
      </c>
      <c r="F471" s="12">
        <f t="shared" ref="F471:H473" si="92">F472</f>
        <v>10590.8</v>
      </c>
      <c r="G471" s="12">
        <f t="shared" si="92"/>
        <v>12951.47214</v>
      </c>
      <c r="H471" s="12">
        <f t="shared" si="92"/>
        <v>12779.904210000001</v>
      </c>
      <c r="I471" s="12">
        <f t="shared" si="83"/>
        <v>171.56792999999999</v>
      </c>
      <c r="J471" s="28">
        <f t="shared" si="82"/>
        <v>120.67</v>
      </c>
      <c r="K471" s="28">
        <f t="shared" si="84"/>
        <v>98.68</v>
      </c>
    </row>
    <row r="472" spans="1:11" s="49" customFormat="1" ht="15.75" outlineLevel="5">
      <c r="A472" s="44" t="s">
        <v>48</v>
      </c>
      <c r="B472" s="51" t="s">
        <v>93</v>
      </c>
      <c r="C472" s="44" t="s">
        <v>76</v>
      </c>
      <c r="D472" s="44" t="s">
        <v>204</v>
      </c>
      <c r="E472" s="51" t="s">
        <v>46</v>
      </c>
      <c r="F472" s="37">
        <f t="shared" si="92"/>
        <v>10590.8</v>
      </c>
      <c r="G472" s="37">
        <f t="shared" si="92"/>
        <v>12951.47214</v>
      </c>
      <c r="H472" s="37">
        <f t="shared" si="92"/>
        <v>12779.904210000001</v>
      </c>
      <c r="I472" s="37">
        <f t="shared" si="83"/>
        <v>171.56792999999999</v>
      </c>
      <c r="J472" s="47">
        <f t="shared" si="82"/>
        <v>120.67</v>
      </c>
      <c r="K472" s="47">
        <f t="shared" si="84"/>
        <v>98.68</v>
      </c>
    </row>
    <row r="473" spans="1:11" s="52" customFormat="1" ht="63" outlineLevel="5">
      <c r="A473" s="32" t="s">
        <v>63</v>
      </c>
      <c r="B473" s="32">
        <v>996</v>
      </c>
      <c r="C473" s="32" t="s">
        <v>67</v>
      </c>
      <c r="D473" s="32" t="s">
        <v>204</v>
      </c>
      <c r="E473" s="39" t="s">
        <v>46</v>
      </c>
      <c r="F473" s="35">
        <f t="shared" si="92"/>
        <v>10590.8</v>
      </c>
      <c r="G473" s="35">
        <f t="shared" si="92"/>
        <v>12951.47214</v>
      </c>
      <c r="H473" s="35">
        <f t="shared" si="92"/>
        <v>12779.904210000001</v>
      </c>
      <c r="I473" s="35">
        <f t="shared" si="83"/>
        <v>171.56792999999999</v>
      </c>
      <c r="J473" s="45">
        <f t="shared" si="82"/>
        <v>120.67</v>
      </c>
      <c r="K473" s="45">
        <f t="shared" si="84"/>
        <v>98.68</v>
      </c>
    </row>
    <row r="474" spans="1:11" s="52" customFormat="1" ht="47.25" outlineLevel="5">
      <c r="A474" s="43" t="s">
        <v>205</v>
      </c>
      <c r="B474" s="32">
        <v>996</v>
      </c>
      <c r="C474" s="32" t="s">
        <v>67</v>
      </c>
      <c r="D474" s="32" t="s">
        <v>206</v>
      </c>
      <c r="E474" s="39" t="s">
        <v>46</v>
      </c>
      <c r="F474" s="35">
        <f>F475+F479+F481</f>
        <v>10590.8</v>
      </c>
      <c r="G474" s="35">
        <f>G475+G479+G481</f>
        <v>12951.47214</v>
      </c>
      <c r="H474" s="35">
        <f>H475+H479+H481</f>
        <v>12779.904210000001</v>
      </c>
      <c r="I474" s="35">
        <f t="shared" si="83"/>
        <v>171.56792999999999</v>
      </c>
      <c r="J474" s="45">
        <f t="shared" si="82"/>
        <v>120.67</v>
      </c>
      <c r="K474" s="45">
        <f t="shared" si="84"/>
        <v>98.68</v>
      </c>
    </row>
    <row r="475" spans="1:11" s="49" customFormat="1" ht="47.25" outlineLevel="5">
      <c r="A475" s="32" t="s">
        <v>131</v>
      </c>
      <c r="B475" s="32">
        <v>996</v>
      </c>
      <c r="C475" s="39" t="s">
        <v>82</v>
      </c>
      <c r="D475" s="32" t="s">
        <v>315</v>
      </c>
      <c r="E475" s="39" t="s">
        <v>46</v>
      </c>
      <c r="F475" s="35">
        <f>F476+F477+F478</f>
        <v>6488.8</v>
      </c>
      <c r="G475" s="35">
        <f>G476+G477+G478</f>
        <v>7430.31034</v>
      </c>
      <c r="H475" s="35">
        <f>H476+H477+H478</f>
        <v>7279.7285000000002</v>
      </c>
      <c r="I475" s="35">
        <f t="shared" si="83"/>
        <v>150.58184</v>
      </c>
      <c r="J475" s="45">
        <f t="shared" si="82"/>
        <v>112.19</v>
      </c>
      <c r="K475" s="45">
        <f t="shared" si="84"/>
        <v>97.97</v>
      </c>
    </row>
    <row r="476" spans="1:11" s="49" customFormat="1" ht="31.5" outlineLevel="5">
      <c r="A476" s="32" t="s">
        <v>167</v>
      </c>
      <c r="B476" s="32">
        <v>996</v>
      </c>
      <c r="C476" s="39" t="s">
        <v>82</v>
      </c>
      <c r="D476" s="32" t="s">
        <v>315</v>
      </c>
      <c r="E476" s="32">
        <v>120</v>
      </c>
      <c r="F476" s="36">
        <v>5263</v>
      </c>
      <c r="G476" s="36">
        <v>6033.1144899999999</v>
      </c>
      <c r="H476" s="36">
        <v>6031.1144899999999</v>
      </c>
      <c r="I476" s="36">
        <f t="shared" si="83"/>
        <v>2</v>
      </c>
      <c r="J476" s="46">
        <f t="shared" si="82"/>
        <v>114.59</v>
      </c>
      <c r="K476" s="46">
        <f t="shared" si="84"/>
        <v>99.97</v>
      </c>
    </row>
    <row r="477" spans="1:11" s="49" customFormat="1" ht="47.25" outlineLevel="5">
      <c r="A477" s="40" t="s">
        <v>165</v>
      </c>
      <c r="B477" s="32">
        <v>996</v>
      </c>
      <c r="C477" s="39" t="s">
        <v>82</v>
      </c>
      <c r="D477" s="32" t="s">
        <v>315</v>
      </c>
      <c r="E477" s="32">
        <v>240</v>
      </c>
      <c r="F477" s="36">
        <v>1200.8</v>
      </c>
      <c r="G477" s="36">
        <v>1372.2179000000001</v>
      </c>
      <c r="H477" s="36">
        <v>1223.65606</v>
      </c>
      <c r="I477" s="36">
        <f t="shared" si="83"/>
        <v>148.56183999999999</v>
      </c>
      <c r="J477" s="46">
        <f t="shared" si="82"/>
        <v>101.9</v>
      </c>
      <c r="K477" s="46">
        <f t="shared" si="84"/>
        <v>89.17</v>
      </c>
    </row>
    <row r="478" spans="1:11" s="49" customFormat="1" ht="15.75" outlineLevel="5">
      <c r="A478" s="40" t="s">
        <v>169</v>
      </c>
      <c r="B478" s="32">
        <v>996</v>
      </c>
      <c r="C478" s="39" t="s">
        <v>82</v>
      </c>
      <c r="D478" s="32" t="s">
        <v>315</v>
      </c>
      <c r="E478" s="32">
        <v>850</v>
      </c>
      <c r="F478" s="36">
        <v>25</v>
      </c>
      <c r="G478" s="36">
        <v>24.97795</v>
      </c>
      <c r="H478" s="36">
        <v>24.95795</v>
      </c>
      <c r="I478" s="36">
        <f t="shared" si="83"/>
        <v>0.02</v>
      </c>
      <c r="J478" s="46">
        <f t="shared" si="82"/>
        <v>99.83</v>
      </c>
      <c r="K478" s="46">
        <f t="shared" si="84"/>
        <v>99.92</v>
      </c>
    </row>
    <row r="479" spans="1:11" s="49" customFormat="1" ht="15.75" outlineLevel="5">
      <c r="A479" s="32" t="s">
        <v>163</v>
      </c>
      <c r="B479" s="32">
        <v>996</v>
      </c>
      <c r="C479" s="39" t="s">
        <v>82</v>
      </c>
      <c r="D479" s="32" t="s">
        <v>316</v>
      </c>
      <c r="E479" s="39" t="s">
        <v>46</v>
      </c>
      <c r="F479" s="35">
        <f t="shared" ref="F479:H479" si="93">F480</f>
        <v>2051</v>
      </c>
      <c r="G479" s="35">
        <f t="shared" si="93"/>
        <v>3132.3143100000002</v>
      </c>
      <c r="H479" s="35">
        <f t="shared" si="93"/>
        <v>3111.3282199999999</v>
      </c>
      <c r="I479" s="35">
        <f t="shared" si="83"/>
        <v>20.986090000000001</v>
      </c>
      <c r="J479" s="45">
        <f t="shared" si="82"/>
        <v>151.69999999999999</v>
      </c>
      <c r="K479" s="45">
        <f t="shared" si="84"/>
        <v>99.33</v>
      </c>
    </row>
    <row r="480" spans="1:11" s="49" customFormat="1" ht="31.5" outlineLevel="5">
      <c r="A480" s="32" t="s">
        <v>167</v>
      </c>
      <c r="B480" s="32">
        <v>996</v>
      </c>
      <c r="C480" s="39" t="s">
        <v>82</v>
      </c>
      <c r="D480" s="32" t="s">
        <v>316</v>
      </c>
      <c r="E480" s="32">
        <v>120</v>
      </c>
      <c r="F480" s="36">
        <v>2051</v>
      </c>
      <c r="G480" s="36">
        <v>3132.3143100000002</v>
      </c>
      <c r="H480" s="36">
        <v>3111.3282199999999</v>
      </c>
      <c r="I480" s="36">
        <f t="shared" si="83"/>
        <v>20.986090000000001</v>
      </c>
      <c r="J480" s="46">
        <f t="shared" si="82"/>
        <v>151.69999999999999</v>
      </c>
      <c r="K480" s="46">
        <f t="shared" si="84"/>
        <v>99.33</v>
      </c>
    </row>
    <row r="481" spans="1:11" s="49" customFormat="1" ht="15.75" outlineLevel="5">
      <c r="A481" s="32" t="s">
        <v>164</v>
      </c>
      <c r="B481" s="32">
        <v>996</v>
      </c>
      <c r="C481" s="39" t="s">
        <v>82</v>
      </c>
      <c r="D481" s="32" t="s">
        <v>44</v>
      </c>
      <c r="E481" s="39" t="s">
        <v>46</v>
      </c>
      <c r="F481" s="35">
        <f t="shared" ref="F481:H481" si="94">F482</f>
        <v>2051</v>
      </c>
      <c r="G481" s="35">
        <f t="shared" si="94"/>
        <v>2388.8474900000001</v>
      </c>
      <c r="H481" s="35">
        <f t="shared" si="94"/>
        <v>2388.8474900000001</v>
      </c>
      <c r="I481" s="35">
        <f t="shared" si="83"/>
        <v>0</v>
      </c>
      <c r="J481" s="45">
        <f t="shared" si="82"/>
        <v>116.47</v>
      </c>
      <c r="K481" s="45">
        <f t="shared" si="84"/>
        <v>100</v>
      </c>
    </row>
    <row r="482" spans="1:11" s="49" customFormat="1" ht="31.5" outlineLevel="5">
      <c r="A482" s="32" t="s">
        <v>167</v>
      </c>
      <c r="B482" s="32">
        <v>996</v>
      </c>
      <c r="C482" s="39" t="s">
        <v>82</v>
      </c>
      <c r="D482" s="32" t="s">
        <v>44</v>
      </c>
      <c r="E482" s="39" t="s">
        <v>168</v>
      </c>
      <c r="F482" s="36">
        <v>2051</v>
      </c>
      <c r="G482" s="36">
        <v>2388.8474900000001</v>
      </c>
      <c r="H482" s="36">
        <v>2388.8474900000001</v>
      </c>
      <c r="I482" s="36">
        <f t="shared" si="83"/>
        <v>0</v>
      </c>
      <c r="J482" s="46">
        <f t="shared" si="82"/>
        <v>116.47</v>
      </c>
      <c r="K482" s="46">
        <f t="shared" si="84"/>
        <v>100</v>
      </c>
    </row>
    <row r="483" spans="1:11" s="2" customFormat="1" ht="47.25" outlineLevel="5">
      <c r="A483" s="7" t="s">
        <v>188</v>
      </c>
      <c r="B483" s="7">
        <v>998</v>
      </c>
      <c r="C483" s="8" t="s">
        <v>47</v>
      </c>
      <c r="D483" s="7" t="s">
        <v>204</v>
      </c>
      <c r="E483" s="8" t="s">
        <v>46</v>
      </c>
      <c r="F483" s="12">
        <f t="shared" ref="F483:H483" si="95">F484</f>
        <v>49485.722569999998</v>
      </c>
      <c r="G483" s="12">
        <f t="shared" si="95"/>
        <v>59580.522519999999</v>
      </c>
      <c r="H483" s="12">
        <f t="shared" si="95"/>
        <v>54063.898419999998</v>
      </c>
      <c r="I483" s="12">
        <f t="shared" si="83"/>
        <v>5516.6241</v>
      </c>
      <c r="J483" s="28">
        <f t="shared" si="82"/>
        <v>109.25</v>
      </c>
      <c r="K483" s="28">
        <f t="shared" si="84"/>
        <v>90.74</v>
      </c>
    </row>
    <row r="484" spans="1:11" s="49" customFormat="1" ht="63" outlineLevel="5">
      <c r="A484" s="48" t="s">
        <v>108</v>
      </c>
      <c r="B484" s="48">
        <v>998</v>
      </c>
      <c r="C484" s="44" t="s">
        <v>99</v>
      </c>
      <c r="D484" s="48" t="s">
        <v>204</v>
      </c>
      <c r="E484" s="44" t="s">
        <v>46</v>
      </c>
      <c r="F484" s="37">
        <f>F486</f>
        <v>49485.722569999998</v>
      </c>
      <c r="G484" s="37">
        <f>G486</f>
        <v>59580.522519999999</v>
      </c>
      <c r="H484" s="37">
        <f>H486</f>
        <v>54063.898419999998</v>
      </c>
      <c r="I484" s="37">
        <f t="shared" si="83"/>
        <v>5516.6241</v>
      </c>
      <c r="J484" s="47">
        <f t="shared" si="82"/>
        <v>109.25</v>
      </c>
      <c r="K484" s="47">
        <f t="shared" si="84"/>
        <v>90.74</v>
      </c>
    </row>
    <row r="485" spans="1:11" s="49" customFormat="1" ht="47.25" outlineLevel="5">
      <c r="A485" s="43" t="s">
        <v>205</v>
      </c>
      <c r="B485" s="32">
        <v>998</v>
      </c>
      <c r="C485" s="39" t="s">
        <v>99</v>
      </c>
      <c r="D485" s="32" t="s">
        <v>206</v>
      </c>
      <c r="E485" s="39" t="s">
        <v>46</v>
      </c>
      <c r="F485" s="35">
        <f t="shared" ref="F485:H485" si="96">F486</f>
        <v>49485.722569999998</v>
      </c>
      <c r="G485" s="35">
        <f t="shared" si="96"/>
        <v>59580.522519999999</v>
      </c>
      <c r="H485" s="35">
        <f t="shared" si="96"/>
        <v>54063.898419999998</v>
      </c>
      <c r="I485" s="35">
        <f t="shared" si="83"/>
        <v>5516.6241</v>
      </c>
      <c r="J485" s="45">
        <f t="shared" si="82"/>
        <v>109.25</v>
      </c>
      <c r="K485" s="45">
        <f t="shared" si="84"/>
        <v>90.74</v>
      </c>
    </row>
    <row r="486" spans="1:11" s="49" customFormat="1" ht="47.25" outlineLevel="5">
      <c r="A486" s="32" t="s">
        <v>154</v>
      </c>
      <c r="B486" s="32">
        <v>998</v>
      </c>
      <c r="C486" s="39" t="s">
        <v>99</v>
      </c>
      <c r="D486" s="32" t="s">
        <v>321</v>
      </c>
      <c r="E486" s="39" t="s">
        <v>46</v>
      </c>
      <c r="F486" s="35">
        <f>F487+F488+F490+F489</f>
        <v>49485.722569999998</v>
      </c>
      <c r="G486" s="35">
        <f>G487+G488+G490+G489</f>
        <v>59580.522519999999</v>
      </c>
      <c r="H486" s="35">
        <f>H487+H488+H490+H489</f>
        <v>54063.898419999998</v>
      </c>
      <c r="I486" s="35">
        <f t="shared" si="83"/>
        <v>5516.6241</v>
      </c>
      <c r="J486" s="45">
        <f t="shared" si="82"/>
        <v>109.25</v>
      </c>
      <c r="K486" s="45">
        <f t="shared" si="84"/>
        <v>90.74</v>
      </c>
    </row>
    <row r="487" spans="1:11" s="49" customFormat="1" ht="31.5" outlineLevel="5">
      <c r="A487" s="40" t="s">
        <v>182</v>
      </c>
      <c r="B487" s="32">
        <v>998</v>
      </c>
      <c r="C487" s="39" t="s">
        <v>99</v>
      </c>
      <c r="D487" s="32" t="s">
        <v>321</v>
      </c>
      <c r="E487" s="39" t="s">
        <v>183</v>
      </c>
      <c r="F487" s="36">
        <v>35979.722569999998</v>
      </c>
      <c r="G487" s="36">
        <v>42554.4401</v>
      </c>
      <c r="H487" s="36">
        <v>41686.840100000001</v>
      </c>
      <c r="I487" s="36">
        <f t="shared" si="83"/>
        <v>867.6</v>
      </c>
      <c r="J487" s="46">
        <f t="shared" si="82"/>
        <v>115.86</v>
      </c>
      <c r="K487" s="46">
        <f t="shared" si="84"/>
        <v>97.96</v>
      </c>
    </row>
    <row r="488" spans="1:11" s="49" customFormat="1" ht="47.25" outlineLevel="5">
      <c r="A488" s="40" t="s">
        <v>165</v>
      </c>
      <c r="B488" s="32">
        <v>998</v>
      </c>
      <c r="C488" s="39" t="s">
        <v>99</v>
      </c>
      <c r="D488" s="32" t="s">
        <v>321</v>
      </c>
      <c r="E488" s="39" t="s">
        <v>166</v>
      </c>
      <c r="F488" s="36">
        <v>13098</v>
      </c>
      <c r="G488" s="36">
        <v>16718.788420000001</v>
      </c>
      <c r="H488" s="36">
        <v>12069.76432</v>
      </c>
      <c r="I488" s="36">
        <f t="shared" si="83"/>
        <v>4649.0240999999996</v>
      </c>
      <c r="J488" s="46">
        <f t="shared" si="82"/>
        <v>92.15</v>
      </c>
      <c r="K488" s="46">
        <f t="shared" si="84"/>
        <v>72.19</v>
      </c>
    </row>
    <row r="489" spans="1:11" s="49" customFormat="1" ht="15.75" outlineLevel="5">
      <c r="A489" s="50" t="s">
        <v>271</v>
      </c>
      <c r="B489" s="32">
        <v>998</v>
      </c>
      <c r="C489" s="39" t="s">
        <v>99</v>
      </c>
      <c r="D489" s="32" t="s">
        <v>321</v>
      </c>
      <c r="E489" s="39" t="s">
        <v>171</v>
      </c>
      <c r="F489" s="36">
        <v>12.4</v>
      </c>
      <c r="G489" s="36">
        <v>0</v>
      </c>
      <c r="H489" s="36">
        <v>0</v>
      </c>
      <c r="I489" s="36">
        <f t="shared" si="83"/>
        <v>0</v>
      </c>
      <c r="J489" s="46">
        <f t="shared" si="82"/>
        <v>0</v>
      </c>
      <c r="K489" s="46" t="s">
        <v>491</v>
      </c>
    </row>
    <row r="490" spans="1:11" s="49" customFormat="1" ht="15.75" outlineLevel="5">
      <c r="A490" s="40" t="s">
        <v>169</v>
      </c>
      <c r="B490" s="32">
        <v>998</v>
      </c>
      <c r="C490" s="39" t="s">
        <v>99</v>
      </c>
      <c r="D490" s="32" t="s">
        <v>321</v>
      </c>
      <c r="E490" s="39" t="s">
        <v>184</v>
      </c>
      <c r="F490" s="36">
        <v>395.6</v>
      </c>
      <c r="G490" s="36">
        <v>307.29399999999998</v>
      </c>
      <c r="H490" s="36">
        <v>307.29399999999998</v>
      </c>
      <c r="I490" s="36">
        <f t="shared" si="83"/>
        <v>0</v>
      </c>
      <c r="J490" s="46">
        <f t="shared" si="82"/>
        <v>77.680000000000007</v>
      </c>
      <c r="K490" s="46">
        <f t="shared" si="84"/>
        <v>100</v>
      </c>
    </row>
    <row r="491" spans="1:11" s="2" customFormat="1" ht="15.75" outlineLevel="5">
      <c r="A491" s="7" t="s">
        <v>94</v>
      </c>
      <c r="B491" s="7"/>
      <c r="C491" s="8"/>
      <c r="D491" s="25"/>
      <c r="E491" s="26"/>
      <c r="F491" s="13">
        <f>F483+F471+F372+F306+F18+F9</f>
        <v>1107399.3331200001</v>
      </c>
      <c r="G491" s="13">
        <f>G483+G471+G372+G306+G18+G9</f>
        <v>1312906.0386099999</v>
      </c>
      <c r="H491" s="13">
        <f>H483+H471+H372+H306+H18+H9</f>
        <v>1258053.0413599999</v>
      </c>
      <c r="I491" s="13">
        <f t="shared" si="83"/>
        <v>54852.99725</v>
      </c>
      <c r="J491" s="29">
        <f t="shared" si="82"/>
        <v>113.6</v>
      </c>
      <c r="K491" s="29">
        <f t="shared" si="84"/>
        <v>95.82</v>
      </c>
    </row>
    <row r="492" spans="1:11" s="2" customFormat="1" ht="15" outlineLevel="5">
      <c r="G492" s="11"/>
    </row>
    <row r="493" spans="1:11" s="2" customFormat="1" ht="15" outlineLevel="5">
      <c r="G493" s="11"/>
    </row>
    <row r="494" spans="1:11" s="2" customFormat="1" ht="15" outlineLevel="5">
      <c r="G494" s="11"/>
    </row>
    <row r="495" spans="1:11" s="2" customFormat="1" ht="15" outlineLevel="5">
      <c r="G495" s="11"/>
    </row>
    <row r="496" spans="1:11" s="2" customFormat="1" ht="15" outlineLevel="5">
      <c r="G496" s="11"/>
    </row>
    <row r="497" spans="1:7" s="2" customFormat="1" ht="15" outlineLevel="5">
      <c r="G497" s="11"/>
    </row>
    <row r="498" spans="1:7" s="3" customFormat="1" ht="15.75">
      <c r="A498" s="2"/>
      <c r="B498" s="2"/>
      <c r="C498" s="2"/>
      <c r="D498" s="2"/>
      <c r="E498" s="2"/>
      <c r="F498" s="2"/>
      <c r="G498" s="11"/>
    </row>
    <row r="499" spans="1:7" s="3" customFormat="1" ht="15.75">
      <c r="A499" s="2"/>
      <c r="B499" s="2"/>
      <c r="C499" s="2"/>
      <c r="D499" s="2"/>
      <c r="E499" s="2"/>
      <c r="F499" s="2"/>
      <c r="G499" s="11"/>
    </row>
    <row r="500" spans="1:7" s="3" customFormat="1" ht="15.75">
      <c r="A500" s="2"/>
      <c r="B500" s="2"/>
      <c r="C500" s="2"/>
      <c r="D500" s="2"/>
      <c r="E500" s="2"/>
      <c r="F500" s="2"/>
      <c r="G500" s="11"/>
    </row>
    <row r="501" spans="1:7" s="3" customFormat="1" ht="15" customHeight="1">
      <c r="A501" s="2"/>
      <c r="B501" s="2"/>
      <c r="C501" s="2"/>
      <c r="D501" s="2"/>
      <c r="E501" s="2"/>
      <c r="F501" s="2"/>
      <c r="G501" s="11"/>
    </row>
    <row r="502" spans="1:7" s="3" customFormat="1" ht="15.75">
      <c r="A502" s="2"/>
      <c r="B502" s="2"/>
      <c r="C502" s="2"/>
      <c r="D502" s="2"/>
      <c r="E502" s="2"/>
      <c r="F502" s="2"/>
      <c r="G502" s="11"/>
    </row>
    <row r="503" spans="1:7" s="3" customFormat="1" ht="15.75">
      <c r="A503" s="2"/>
      <c r="B503" s="2"/>
      <c r="C503" s="2"/>
      <c r="D503" s="2"/>
      <c r="E503" s="2"/>
      <c r="F503" s="2"/>
      <c r="G503" s="11"/>
    </row>
    <row r="504" spans="1:7" s="3" customFormat="1" ht="15.75">
      <c r="A504" s="2"/>
      <c r="B504" s="2"/>
      <c r="C504" s="2"/>
      <c r="D504" s="2"/>
      <c r="E504" s="2"/>
      <c r="F504" s="2"/>
      <c r="G504" s="11"/>
    </row>
    <row r="505" spans="1:7" s="3" customFormat="1" ht="15.75">
      <c r="A505" s="2"/>
      <c r="B505" s="2"/>
      <c r="C505" s="2"/>
      <c r="D505" s="2"/>
      <c r="E505" s="2"/>
      <c r="F505" s="2"/>
      <c r="G505" s="11"/>
    </row>
    <row r="506" spans="1:7" s="3" customFormat="1" ht="15.75">
      <c r="A506" s="2"/>
      <c r="B506" s="2"/>
      <c r="C506" s="2"/>
      <c r="D506" s="2"/>
      <c r="E506" s="2"/>
      <c r="F506" s="2"/>
      <c r="G506" s="11"/>
    </row>
    <row r="507" spans="1:7" s="3" customFormat="1" ht="15.75">
      <c r="A507" s="2"/>
      <c r="B507" s="2"/>
      <c r="C507" s="2"/>
      <c r="D507" s="2"/>
      <c r="E507" s="2"/>
      <c r="F507" s="2"/>
      <c r="G507" s="11"/>
    </row>
    <row r="508" spans="1:7" s="3" customFormat="1" ht="15.75">
      <c r="A508" s="2"/>
      <c r="B508" s="2"/>
      <c r="C508" s="2"/>
      <c r="D508" s="2"/>
      <c r="E508" s="2"/>
      <c r="F508" s="2"/>
      <c r="G508" s="11"/>
    </row>
    <row r="509" spans="1:7" s="3" customFormat="1" ht="15.75">
      <c r="A509" s="2"/>
      <c r="B509" s="2"/>
      <c r="C509" s="2"/>
      <c r="D509" s="2"/>
      <c r="E509" s="2"/>
      <c r="F509" s="2"/>
      <c r="G509" s="11"/>
    </row>
    <row r="510" spans="1:7" s="3" customFormat="1" ht="15.75">
      <c r="A510" s="2"/>
      <c r="B510" s="2"/>
      <c r="C510" s="2"/>
      <c r="D510" s="2"/>
      <c r="E510" s="2"/>
      <c r="F510" s="2"/>
      <c r="G510" s="11"/>
    </row>
    <row r="511" spans="1:7" s="3" customFormat="1" ht="15.75">
      <c r="A511" s="2"/>
      <c r="B511" s="2"/>
      <c r="C511" s="2"/>
      <c r="D511" s="2"/>
      <c r="E511" s="2"/>
      <c r="F511" s="2"/>
      <c r="G511" s="11"/>
    </row>
    <row r="512" spans="1:7" s="3" customFormat="1" ht="15.75">
      <c r="A512" s="2"/>
      <c r="B512" s="2"/>
      <c r="C512" s="2"/>
      <c r="D512" s="2"/>
      <c r="E512" s="2"/>
      <c r="F512" s="2"/>
      <c r="G512" s="11"/>
    </row>
    <row r="513" spans="1:7" s="3" customFormat="1" ht="15.75">
      <c r="A513" s="2"/>
      <c r="B513" s="2"/>
      <c r="C513" s="2"/>
      <c r="D513" s="2"/>
      <c r="E513" s="2"/>
      <c r="F513" s="2"/>
      <c r="G513" s="11"/>
    </row>
    <row r="514" spans="1:7" s="3" customFormat="1" ht="18.75" customHeight="1">
      <c r="A514" s="2"/>
      <c r="B514" s="2"/>
      <c r="C514" s="2"/>
      <c r="D514" s="2"/>
      <c r="E514" s="2"/>
      <c r="F514" s="2"/>
      <c r="G514" s="11"/>
    </row>
    <row r="515" spans="1:7" s="3" customFormat="1" ht="23.65" customHeight="1">
      <c r="A515" s="2"/>
      <c r="B515" s="2"/>
      <c r="C515" s="2"/>
      <c r="D515" s="2"/>
      <c r="E515" s="2"/>
      <c r="F515" s="2"/>
      <c r="G515" s="11"/>
    </row>
    <row r="516" spans="1:7" s="3" customFormat="1" ht="15" customHeight="1">
      <c r="A516" s="2"/>
      <c r="B516" s="2"/>
      <c r="C516" s="2"/>
      <c r="D516" s="2"/>
      <c r="E516" s="2"/>
      <c r="F516" s="2"/>
      <c r="G516" s="11"/>
    </row>
    <row r="517" spans="1:7" s="3" customFormat="1" ht="15.75">
      <c r="A517" s="2"/>
      <c r="B517" s="2"/>
      <c r="C517" s="2"/>
      <c r="D517" s="2"/>
      <c r="E517" s="2"/>
      <c r="F517" s="2"/>
      <c r="G517" s="11"/>
    </row>
    <row r="518" spans="1:7" s="3" customFormat="1" ht="15.95" customHeight="1">
      <c r="A518" s="2"/>
      <c r="B518" s="2"/>
      <c r="C518" s="2"/>
      <c r="D518" s="2"/>
      <c r="E518" s="2"/>
      <c r="F518" s="2"/>
      <c r="G518" s="11"/>
    </row>
    <row r="519" spans="1:7" ht="15">
      <c r="A519" s="2"/>
      <c r="B519" s="2"/>
      <c r="C519" s="2"/>
      <c r="D519" s="2"/>
      <c r="E519" s="2"/>
      <c r="F519" s="2"/>
      <c r="G519" s="11"/>
    </row>
    <row r="520" spans="1:7" ht="12.95" customHeight="1">
      <c r="A520" s="2"/>
      <c r="B520" s="2"/>
      <c r="C520" s="2"/>
      <c r="D520" s="2"/>
      <c r="E520" s="2"/>
      <c r="F520" s="2"/>
      <c r="G520" s="11"/>
    </row>
    <row r="521" spans="1:7" ht="15">
      <c r="A521" s="2"/>
      <c r="B521" s="2"/>
      <c r="C521" s="2"/>
      <c r="D521" s="2"/>
      <c r="E521" s="2"/>
      <c r="F521" s="2"/>
      <c r="G521" s="11"/>
    </row>
    <row r="522" spans="1:7" ht="15">
      <c r="A522" s="2"/>
      <c r="B522" s="2"/>
      <c r="C522" s="2"/>
      <c r="D522" s="2"/>
      <c r="E522" s="2"/>
      <c r="F522" s="2"/>
      <c r="G522" s="11"/>
    </row>
  </sheetData>
  <mergeCells count="5">
    <mergeCell ref="A5:K5"/>
    <mergeCell ref="J1:K1"/>
    <mergeCell ref="J2:K2"/>
    <mergeCell ref="J3:K3"/>
    <mergeCell ref="J4:K4"/>
  </mergeCells>
  <phoneticPr fontId="0" type="noConversion"/>
  <pageMargins left="0.98425196850393704" right="0.59055118110236227" top="0.35433070866141736" bottom="0.43307086614173229" header="0.15748031496062992" footer="0.31496062992125984"/>
  <pageSetup paperSize="9" scale="62" fitToHeight="0" orientation="landscape" horizontalDpi="1200" verticalDpi="1200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3 чтение</vt:lpstr>
      <vt:lpstr>'ведомственная 3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2023-11-24T05:32:20Z</cp:lastPrinted>
  <dcterms:created xsi:type="dcterms:W3CDTF">2002-10-08T15:02:13Z</dcterms:created>
  <dcterms:modified xsi:type="dcterms:W3CDTF">2024-03-29T03:03:48Z</dcterms:modified>
</cp:coreProperties>
</file>