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05" windowWidth="12120" windowHeight="8700" tabRatio="599"/>
  </bookViews>
  <sheets>
    <sheet name="ведомственная 3 чтение" sheetId="11" r:id="rId1"/>
  </sheets>
  <definedNames>
    <definedName name="_acc2">#REF!</definedName>
    <definedName name="_End1">#REF!</definedName>
    <definedName name="_End10">#REF!</definedName>
    <definedName name="_End11">#REF!</definedName>
    <definedName name="_End12">#REF!</definedName>
    <definedName name="_End13">#REF!</definedName>
    <definedName name="_End14">#REF!</definedName>
    <definedName name="_End15">#REF!</definedName>
    <definedName name="_End16">#REF!</definedName>
    <definedName name="_End17">#REF!</definedName>
    <definedName name="_End18">#REF!</definedName>
    <definedName name="_End19">#REF!</definedName>
    <definedName name="_End2">#REF!</definedName>
    <definedName name="_End20">#REF!</definedName>
    <definedName name="_End21">#REF!</definedName>
    <definedName name="_End22">#REF!</definedName>
    <definedName name="_End23">#REF!</definedName>
    <definedName name="_End24">#REF!</definedName>
    <definedName name="_End25">#REF!</definedName>
    <definedName name="_End26">#REF!</definedName>
    <definedName name="_End27">#REF!</definedName>
    <definedName name="_End28">#REF!</definedName>
    <definedName name="_End29">#REF!</definedName>
    <definedName name="_End3">#REF!</definedName>
    <definedName name="_End30">#REF!</definedName>
    <definedName name="_End31">#REF!</definedName>
    <definedName name="_End32">#REF!</definedName>
    <definedName name="_End33">#REF!</definedName>
    <definedName name="_End34">#REF!</definedName>
    <definedName name="_End35">#REF!</definedName>
    <definedName name="_End36">#REF!</definedName>
    <definedName name="_End37">#REF!</definedName>
    <definedName name="_End38">#REF!</definedName>
    <definedName name="_End39">#REF!</definedName>
    <definedName name="_End4">#REF!</definedName>
    <definedName name="_End40">#REF!</definedName>
    <definedName name="_End41">#REF!</definedName>
    <definedName name="_End42">#REF!</definedName>
    <definedName name="_End43">#REF!</definedName>
    <definedName name="_End44">#REF!</definedName>
    <definedName name="_End45">#REF!</definedName>
    <definedName name="_End46">#REF!</definedName>
    <definedName name="_End47">#REF!</definedName>
    <definedName name="_End48">#REF!</definedName>
    <definedName name="_End49">#REF!</definedName>
    <definedName name="_End5">#REF!</definedName>
    <definedName name="_End50">#REF!</definedName>
    <definedName name="_End6">#REF!</definedName>
    <definedName name="_End7">#REF!</definedName>
    <definedName name="_End8">#REF!</definedName>
    <definedName name="_End9">#REF!</definedName>
    <definedName name="_xlnm._FilterDatabase" localSheetId="0" hidden="1">'ведомственная 3 чтение'!$A$10:$J$485</definedName>
    <definedName name="add_bk">#REF!</definedName>
    <definedName name="add_bk_n">#REF!</definedName>
    <definedName name="Boss_FIO">#REF!</definedName>
    <definedName name="Budget_Level">#REF!</definedName>
    <definedName name="Buh_Dol">#REF!</definedName>
    <definedName name="Buh_FIO">#REF!</definedName>
    <definedName name="cacc2">#REF!</definedName>
    <definedName name="cadd_bk">#REF!</definedName>
    <definedName name="cbk">#REF!</definedName>
    <definedName name="cdep">#REF!</definedName>
    <definedName name="cdiv">#REF!</definedName>
    <definedName name="cexp">#REF!</definedName>
    <definedName name="Chef_Dol">#REF!</definedName>
    <definedName name="Chef_FIO">#REF!</definedName>
    <definedName name="citem">#REF!</definedName>
    <definedName name="citem1">#REF!</definedName>
    <definedName name="citem2">#REF!</definedName>
    <definedName name="cmdiv">#REF!</definedName>
    <definedName name="corr02_n">#REF!</definedName>
    <definedName name="corr2">#REF!</definedName>
    <definedName name="corr2_cbp">#REF!</definedName>
    <definedName name="corr2_inn">#REF!</definedName>
    <definedName name="corr2_n">#REF!</definedName>
    <definedName name="csfin">#REF!</definedName>
    <definedName name="ctgt">#REF!</definedName>
    <definedName name="ctgt3">#REF!</definedName>
    <definedName name="ctgt5">#REF!</definedName>
    <definedName name="CurentGroup">#REF!</definedName>
    <definedName name="CurRow">#REF!</definedName>
    <definedName name="Data">#REF!</definedName>
    <definedName name="DataFields">#REF!</definedName>
    <definedName name="date">#REF!</definedName>
    <definedName name="dDate1">#REF!</definedName>
    <definedName name="dDate2">#REF!</definedName>
    <definedName name="dep">#REF!</definedName>
    <definedName name="dep_n">#REF!</definedName>
    <definedName name="div">#REF!</definedName>
    <definedName name="div_n">#REF!</definedName>
    <definedName name="EndPred">#REF!</definedName>
    <definedName name="EndRow">#REF!</definedName>
    <definedName name="exp">#REF!</definedName>
    <definedName name="exp_n">#REF!</definedName>
    <definedName name="Footer">#REF!</definedName>
    <definedName name="GroupOrder">#REF!</definedName>
    <definedName name="item">#REF!</definedName>
    <definedName name="item_n">#REF!</definedName>
    <definedName name="item1_n">#REF!</definedName>
    <definedName name="item2_n">#REF!</definedName>
    <definedName name="izm">#REF!</definedName>
    <definedName name="link">#REF!</definedName>
    <definedName name="mdiv_n">#REF!</definedName>
    <definedName name="NastrFields">#REF!</definedName>
    <definedName name="nCheck_1">#REF!</definedName>
    <definedName name="nCheck_10">#REF!</definedName>
    <definedName name="nCheck_11">#REF!</definedName>
    <definedName name="nCheck_12">#REF!</definedName>
    <definedName name="nCheck_13">#REF!</definedName>
    <definedName name="nCheck_2">#REF!</definedName>
    <definedName name="nCheck_5">#REF!</definedName>
    <definedName name="nCheck_6">#REF!</definedName>
    <definedName name="nCheck_7">#REF!</definedName>
    <definedName name="nCheck_8">#REF!</definedName>
    <definedName name="nCheck_9">#REF!</definedName>
    <definedName name="nOtborLink1">#REF!</definedName>
    <definedName name="nOtborLink10">#REF!</definedName>
    <definedName name="nOtborLink11">#REF!</definedName>
    <definedName name="nOtborLink12">#REF!</definedName>
    <definedName name="nOtborLink2">#REF!</definedName>
    <definedName name="nOtborLink3">#REF!</definedName>
    <definedName name="nOtborLink4">#REF!</definedName>
    <definedName name="nOtborLink5">#REF!</definedName>
    <definedName name="nOtborLink6">#REF!</definedName>
    <definedName name="nOtborLink7">#REF!</definedName>
    <definedName name="nOtborLink8">#REF!</definedName>
    <definedName name="number">#REF!</definedName>
    <definedName name="obj_n">#REF!</definedName>
    <definedName name="PrevGroupName">#REF!</definedName>
    <definedName name="PrevGroupValue">#REF!</definedName>
    <definedName name="Rash_Date">#REF!</definedName>
    <definedName name="s_1">#REF!</definedName>
    <definedName name="s_2">#REF!</definedName>
    <definedName name="s_3">#REF!</definedName>
    <definedName name="s_4">#REF!</definedName>
    <definedName name="sfin">#REF!</definedName>
    <definedName name="sfin_n">#REF!</definedName>
    <definedName name="ss">#REF!</definedName>
    <definedName name="Start1">#REF!</definedName>
    <definedName name="Start10">#REF!</definedName>
    <definedName name="Start11">#REF!</definedName>
    <definedName name="Start12">#REF!</definedName>
    <definedName name="Start13">#REF!</definedName>
    <definedName name="Start14">#REF!</definedName>
    <definedName name="Start15">#REF!</definedName>
    <definedName name="Start16">#REF!</definedName>
    <definedName name="Start17">#REF!</definedName>
    <definedName name="Start18">#REF!</definedName>
    <definedName name="Start19">#REF!</definedName>
    <definedName name="Start2">#REF!</definedName>
    <definedName name="Start20">#REF!</definedName>
    <definedName name="Start21">#REF!</definedName>
    <definedName name="Start22">#REF!</definedName>
    <definedName name="Start23">#REF!</definedName>
    <definedName name="Start24">#REF!</definedName>
    <definedName name="Start25">#REF!</definedName>
    <definedName name="Start26">#REF!</definedName>
    <definedName name="Start27">#REF!</definedName>
    <definedName name="Start28">#REF!</definedName>
    <definedName name="Start29">#REF!</definedName>
    <definedName name="Start3">#REF!</definedName>
    <definedName name="Start30">#REF!</definedName>
    <definedName name="Start31">#REF!</definedName>
    <definedName name="Start32">#REF!</definedName>
    <definedName name="Start33">#REF!</definedName>
    <definedName name="Start34">#REF!</definedName>
    <definedName name="Start35">#REF!</definedName>
    <definedName name="Start36">#REF!</definedName>
    <definedName name="Start37">#REF!</definedName>
    <definedName name="Start38">#REF!</definedName>
    <definedName name="Start39">#REF!</definedName>
    <definedName name="Start4">#REF!</definedName>
    <definedName name="Start40">#REF!</definedName>
    <definedName name="Start41">#REF!</definedName>
    <definedName name="Start42">#REF!</definedName>
    <definedName name="Start43">#REF!</definedName>
    <definedName name="Start44">#REF!</definedName>
    <definedName name="Start45">#REF!</definedName>
    <definedName name="Start46">#REF!</definedName>
    <definedName name="Start47">#REF!</definedName>
    <definedName name="Start48">#REF!</definedName>
    <definedName name="Start49">#REF!</definedName>
    <definedName name="Start5">#REF!</definedName>
    <definedName name="Start50">#REF!</definedName>
    <definedName name="Start6">#REF!</definedName>
    <definedName name="Start7">#REF!</definedName>
    <definedName name="Start8">#REF!</definedName>
    <definedName name="Start9">#REF!</definedName>
    <definedName name="StartData">#REF!</definedName>
    <definedName name="StartPred">#REF!</definedName>
    <definedName name="StartRow">#REF!</definedName>
    <definedName name="Struct_Podraz">#REF!</definedName>
    <definedName name="tgt">#REF!</definedName>
    <definedName name="tgt_n">#REF!</definedName>
    <definedName name="tgt3_n">#REF!</definedName>
    <definedName name="tgt5_n">#REF!</definedName>
    <definedName name="Today">#REF!</definedName>
    <definedName name="Today2">#REF!</definedName>
    <definedName name="User_CBP">#REF!</definedName>
    <definedName name="User_COFK">#REF!</definedName>
    <definedName name="User_Dol">#REF!</definedName>
    <definedName name="User_FIO">#REF!</definedName>
    <definedName name="User_INN">#REF!</definedName>
    <definedName name="User_Name">#REF!</definedName>
    <definedName name="User_Phone">#REF!</definedName>
    <definedName name="Zam_Boss_FIO">#REF!</definedName>
    <definedName name="Zam_Buh_FIO">#REF!</definedName>
    <definedName name="Zam_Chef_FIO">#REF!</definedName>
    <definedName name="_xlnm.Print_Area" localSheetId="0">'ведомственная 3 чтение'!$A$1:$J$485</definedName>
  </definedNames>
  <calcPr calcId="124519" fullPrecision="0"/>
</workbook>
</file>

<file path=xl/calcChain.xml><?xml version="1.0" encoding="utf-8"?>
<calcChain xmlns="http://schemas.openxmlformats.org/spreadsheetml/2006/main">
  <c r="F485" i="11"/>
  <c r="G485"/>
  <c r="E485"/>
  <c r="F411"/>
  <c r="G411"/>
  <c r="E411"/>
  <c r="F412"/>
  <c r="G412"/>
  <c r="E412"/>
  <c r="F401"/>
  <c r="G401"/>
  <c r="E401"/>
  <c r="E402"/>
  <c r="F425"/>
  <c r="G425"/>
  <c r="E425"/>
  <c r="E437"/>
  <c r="G436"/>
  <c r="J436" s="1"/>
  <c r="F436"/>
  <c r="E436"/>
  <c r="J437"/>
  <c r="G437"/>
  <c r="F437"/>
  <c r="H437" s="1"/>
  <c r="F442"/>
  <c r="G442"/>
  <c r="E442"/>
  <c r="I433"/>
  <c r="G433"/>
  <c r="F433"/>
  <c r="H433" s="1"/>
  <c r="G413"/>
  <c r="F413"/>
  <c r="J413" s="1"/>
  <c r="E413"/>
  <c r="I413" s="1"/>
  <c r="G331"/>
  <c r="F331"/>
  <c r="E331"/>
  <c r="H436" l="1"/>
  <c r="J433"/>
  <c r="H413"/>
  <c r="E42" l="1"/>
  <c r="F45"/>
  <c r="G45"/>
  <c r="E45"/>
  <c r="E41" l="1"/>
  <c r="E184"/>
  <c r="E182"/>
  <c r="F429"/>
  <c r="F428" s="1"/>
  <c r="F427" s="1"/>
  <c r="F426" s="1"/>
  <c r="E163"/>
  <c r="E162" s="1"/>
  <c r="E161" s="1"/>
  <c r="F163"/>
  <c r="F162" s="1"/>
  <c r="F161" s="1"/>
  <c r="G163"/>
  <c r="G162" s="1"/>
  <c r="G161" s="1"/>
  <c r="H164"/>
  <c r="I164"/>
  <c r="J164"/>
  <c r="E181" l="1"/>
  <c r="G160"/>
  <c r="J161"/>
  <c r="H161"/>
  <c r="F160"/>
  <c r="I161"/>
  <c r="H163"/>
  <c r="I163"/>
  <c r="J163"/>
  <c r="E160"/>
  <c r="H162"/>
  <c r="I162"/>
  <c r="J162"/>
  <c r="G463"/>
  <c r="F434"/>
  <c r="F432" s="1"/>
  <c r="H160" l="1"/>
  <c r="J160"/>
  <c r="I160"/>
  <c r="F384"/>
  <c r="F383" s="1"/>
  <c r="F382" s="1"/>
  <c r="G219"/>
  <c r="E218"/>
  <c r="J211"/>
  <c r="H211"/>
  <c r="G210"/>
  <c r="F210"/>
  <c r="E210"/>
  <c r="E207"/>
  <c r="F177"/>
  <c r="F179"/>
  <c r="J185"/>
  <c r="H185"/>
  <c r="G184"/>
  <c r="F184"/>
  <c r="F182"/>
  <c r="G182"/>
  <c r="F155"/>
  <c r="G155"/>
  <c r="H153"/>
  <c r="I153"/>
  <c r="J158"/>
  <c r="H158"/>
  <c r="G157"/>
  <c r="F157"/>
  <c r="E157"/>
  <c r="E154" s="1"/>
  <c r="E155" s="1"/>
  <c r="H156"/>
  <c r="J156"/>
  <c r="E127"/>
  <c r="E126" s="1"/>
  <c r="J128"/>
  <c r="H128"/>
  <c r="G127"/>
  <c r="G126" s="1"/>
  <c r="F127"/>
  <c r="F73"/>
  <c r="G181" l="1"/>
  <c r="G154"/>
  <c r="J182"/>
  <c r="F181"/>
  <c r="H210"/>
  <c r="I182"/>
  <c r="J210"/>
  <c r="F154"/>
  <c r="H184"/>
  <c r="J184"/>
  <c r="H182"/>
  <c r="J155"/>
  <c r="H155"/>
  <c r="H127"/>
  <c r="H157"/>
  <c r="F126"/>
  <c r="H126" s="1"/>
  <c r="J157"/>
  <c r="J127"/>
  <c r="G429"/>
  <c r="G428" s="1"/>
  <c r="G427" s="1"/>
  <c r="G426" s="1"/>
  <c r="G260"/>
  <c r="G247"/>
  <c r="G361"/>
  <c r="G483"/>
  <c r="G481"/>
  <c r="G469"/>
  <c r="G468" s="1"/>
  <c r="G467" s="1"/>
  <c r="G466" s="1"/>
  <c r="G465" s="1"/>
  <c r="G457"/>
  <c r="G459"/>
  <c r="G434"/>
  <c r="G432" s="1"/>
  <c r="H154" l="1"/>
  <c r="H181"/>
  <c r="J181"/>
  <c r="J126"/>
  <c r="J154"/>
  <c r="G384"/>
  <c r="G383" s="1"/>
  <c r="G382" s="1"/>
  <c r="G310"/>
  <c r="G179"/>
  <c r="G216"/>
  <c r="G215" s="1"/>
  <c r="G214" s="1"/>
  <c r="G213" s="1"/>
  <c r="G177"/>
  <c r="G135" l="1"/>
  <c r="G73" l="1"/>
  <c r="G64"/>
  <c r="G63" s="1"/>
  <c r="G42" l="1"/>
  <c r="G14"/>
  <c r="G32"/>
  <c r="G38"/>
  <c r="G37" s="1"/>
  <c r="G36" s="1"/>
  <c r="G35" s="1"/>
  <c r="G49"/>
  <c r="G48" s="1"/>
  <c r="G47" s="1"/>
  <c r="G54"/>
  <c r="G53" s="1"/>
  <c r="G52" s="1"/>
  <c r="G59"/>
  <c r="G58" s="1"/>
  <c r="G57" s="1"/>
  <c r="G67"/>
  <c r="G66" s="1"/>
  <c r="G62" s="1"/>
  <c r="G71"/>
  <c r="G70" s="1"/>
  <c r="G69" s="1"/>
  <c r="G77"/>
  <c r="G76" s="1"/>
  <c r="G75" s="1"/>
  <c r="G92"/>
  <c r="G95"/>
  <c r="G80"/>
  <c r="G82"/>
  <c r="G84"/>
  <c r="G98"/>
  <c r="G104"/>
  <c r="G103" s="1"/>
  <c r="G102" s="1"/>
  <c r="G106"/>
  <c r="G112"/>
  <c r="G111" s="1"/>
  <c r="G110" s="1"/>
  <c r="G109" s="1"/>
  <c r="G117"/>
  <c r="G119"/>
  <c r="G124"/>
  <c r="G123" s="1"/>
  <c r="G122" s="1"/>
  <c r="G121" s="1"/>
  <c r="G132"/>
  <c r="G131" s="1"/>
  <c r="G130" s="1"/>
  <c r="G129" s="1"/>
  <c r="G141"/>
  <c r="G143"/>
  <c r="G146"/>
  <c r="G148"/>
  <c r="G150"/>
  <c r="G152"/>
  <c r="G166"/>
  <c r="G165" s="1"/>
  <c r="G159" s="1"/>
  <c r="G172"/>
  <c r="G171" s="1"/>
  <c r="G176"/>
  <c r="G175" s="1"/>
  <c r="G189"/>
  <c r="G191"/>
  <c r="G195"/>
  <c r="G198"/>
  <c r="G200"/>
  <c r="G205"/>
  <c r="G204" s="1"/>
  <c r="G203" s="1"/>
  <c r="G202" s="1"/>
  <c r="G208"/>
  <c r="G221"/>
  <c r="G218" s="1"/>
  <c r="G224"/>
  <c r="G223" s="1"/>
  <c r="G289"/>
  <c r="G380"/>
  <c r="G379" s="1"/>
  <c r="G390"/>
  <c r="G403"/>
  <c r="G402" s="1"/>
  <c r="G414"/>
  <c r="G416"/>
  <c r="G419"/>
  <c r="G421"/>
  <c r="G431"/>
  <c r="G439"/>
  <c r="G438" s="1"/>
  <c r="G448"/>
  <c r="G447" s="1"/>
  <c r="G446" s="1"/>
  <c r="G449"/>
  <c r="G451"/>
  <c r="G453"/>
  <c r="G461"/>
  <c r="G475"/>
  <c r="G474" s="1"/>
  <c r="G473" s="1"/>
  <c r="G472" s="1"/>
  <c r="G471" s="1"/>
  <c r="G480"/>
  <c r="G479" s="1"/>
  <c r="G478" s="1"/>
  <c r="G477" s="1"/>
  <c r="G312"/>
  <c r="G318"/>
  <c r="G321"/>
  <c r="G323"/>
  <c r="G327"/>
  <c r="G341"/>
  <c r="G344"/>
  <c r="G346"/>
  <c r="G337"/>
  <c r="G350"/>
  <c r="G352"/>
  <c r="G357"/>
  <c r="G356" s="1"/>
  <c r="G355" s="1"/>
  <c r="G366"/>
  <c r="G368"/>
  <c r="G370"/>
  <c r="G372"/>
  <c r="G374"/>
  <c r="G231"/>
  <c r="G233"/>
  <c r="G237"/>
  <c r="G236" s="1"/>
  <c r="G235" s="1"/>
  <c r="G242"/>
  <c r="G241" s="1"/>
  <c r="G245"/>
  <c r="G244" s="1"/>
  <c r="G251"/>
  <c r="G253"/>
  <c r="G255"/>
  <c r="G257"/>
  <c r="G262"/>
  <c r="G265"/>
  <c r="G264" s="1"/>
  <c r="G267"/>
  <c r="G272"/>
  <c r="G269" s="1"/>
  <c r="G278"/>
  <c r="G280"/>
  <c r="G286"/>
  <c r="G285" s="1"/>
  <c r="G292"/>
  <c r="G291" s="1"/>
  <c r="G298"/>
  <c r="G297" s="1"/>
  <c r="G296" s="1"/>
  <c r="G295" s="1"/>
  <c r="G396"/>
  <c r="G395" s="1"/>
  <c r="G394" s="1"/>
  <c r="G398"/>
  <c r="G408"/>
  <c r="G407" s="1"/>
  <c r="G443"/>
  <c r="G18"/>
  <c r="G22"/>
  <c r="G24"/>
  <c r="G87"/>
  <c r="F166"/>
  <c r="F165" s="1"/>
  <c r="F159" s="1"/>
  <c r="E166"/>
  <c r="E165" s="1"/>
  <c r="E159" s="1"/>
  <c r="H167"/>
  <c r="J167"/>
  <c r="G334" l="1"/>
  <c r="G343"/>
  <c r="G309"/>
  <c r="G288"/>
  <c r="G284" s="1"/>
  <c r="G283" s="1"/>
  <c r="G282" s="1"/>
  <c r="G79"/>
  <c r="G51" s="1"/>
  <c r="G13"/>
  <c r="G12" s="1"/>
  <c r="I159"/>
  <c r="H159"/>
  <c r="J159"/>
  <c r="G207"/>
  <c r="I207" s="1"/>
  <c r="G212"/>
  <c r="I218"/>
  <c r="G116"/>
  <c r="G378"/>
  <c r="G377"/>
  <c r="G376" s="1"/>
  <c r="G393"/>
  <c r="G392" s="1"/>
  <c r="G418"/>
  <c r="G400" s="1"/>
  <c r="G365"/>
  <c r="G364" s="1"/>
  <c r="G363" s="1"/>
  <c r="G354" s="1"/>
  <c r="G349"/>
  <c r="G348" s="1"/>
  <c r="G320"/>
  <c r="G17"/>
  <c r="G16" s="1"/>
  <c r="G277"/>
  <c r="G276" s="1"/>
  <c r="G275" s="1"/>
  <c r="G274" s="1"/>
  <c r="G259"/>
  <c r="G250"/>
  <c r="G249" s="1"/>
  <c r="G230"/>
  <c r="G229" s="1"/>
  <c r="G228" s="1"/>
  <c r="G227" s="1"/>
  <c r="G456"/>
  <c r="G455" s="1"/>
  <c r="G445" s="1"/>
  <c r="G197"/>
  <c r="G188"/>
  <c r="G170"/>
  <c r="G169" s="1"/>
  <c r="G145"/>
  <c r="G140"/>
  <c r="G101"/>
  <c r="G100" s="1"/>
  <c r="H166"/>
  <c r="J165"/>
  <c r="J166"/>
  <c r="F310"/>
  <c r="H311"/>
  <c r="J311"/>
  <c r="E310"/>
  <c r="E292"/>
  <c r="E291" s="1"/>
  <c r="F292"/>
  <c r="J294"/>
  <c r="I294"/>
  <c r="H294"/>
  <c r="F341"/>
  <c r="F327"/>
  <c r="E327"/>
  <c r="E326" s="1"/>
  <c r="J330"/>
  <c r="H330"/>
  <c r="G308" l="1"/>
  <c r="G333"/>
  <c r="G240"/>
  <c r="G239" s="1"/>
  <c r="G226" s="1"/>
  <c r="G187"/>
  <c r="G139"/>
  <c r="G138" s="1"/>
  <c r="H165"/>
  <c r="H310"/>
  <c r="J310"/>
  <c r="G326" l="1"/>
  <c r="G389"/>
  <c r="G388" s="1"/>
  <c r="G387" s="1"/>
  <c r="G386" s="1"/>
  <c r="G186"/>
  <c r="G168" s="1"/>
  <c r="G137"/>
  <c r="G115" s="1"/>
  <c r="G325" l="1"/>
  <c r="F224"/>
  <c r="F223" s="1"/>
  <c r="F195"/>
  <c r="F219"/>
  <c r="F198"/>
  <c r="F200"/>
  <c r="F191"/>
  <c r="G307" l="1"/>
  <c r="G306" s="1"/>
  <c r="G305" s="1"/>
  <c r="J125"/>
  <c r="H125"/>
  <c r="F124"/>
  <c r="F123" s="1"/>
  <c r="F122" s="1"/>
  <c r="F121" s="1"/>
  <c r="E124"/>
  <c r="E123" s="1"/>
  <c r="E122" s="1"/>
  <c r="E121" s="1"/>
  <c r="F112"/>
  <c r="E112"/>
  <c r="J114"/>
  <c r="H114"/>
  <c r="F106"/>
  <c r="E106"/>
  <c r="J108"/>
  <c r="H108"/>
  <c r="J107"/>
  <c r="H107"/>
  <c r="H124" l="1"/>
  <c r="H106"/>
  <c r="H123"/>
  <c r="J123"/>
  <c r="J124"/>
  <c r="H122"/>
  <c r="J106"/>
  <c r="J122" l="1"/>
  <c r="H121" l="1"/>
  <c r="J121"/>
  <c r="J375" l="1"/>
  <c r="H375"/>
  <c r="F374"/>
  <c r="E374"/>
  <c r="H374" l="1"/>
  <c r="J374"/>
  <c r="F390" l="1"/>
  <c r="J222"/>
  <c r="H222"/>
  <c r="F221"/>
  <c r="F218" s="1"/>
  <c r="E221"/>
  <c r="F212" l="1"/>
  <c r="H218"/>
  <c r="J218"/>
  <c r="J221"/>
  <c r="H221"/>
  <c r="F143" l="1"/>
  <c r="F141"/>
  <c r="F148" l="1"/>
  <c r="I91"/>
  <c r="I90"/>
  <c r="I89"/>
  <c r="I88"/>
  <c r="I25"/>
  <c r="I23"/>
  <c r="I21"/>
  <c r="I20"/>
  <c r="I19"/>
  <c r="I430"/>
  <c r="I410"/>
  <c r="I409"/>
  <c r="I399"/>
  <c r="I397"/>
  <c r="I304"/>
  <c r="I302"/>
  <c r="I300"/>
  <c r="I299"/>
  <c r="I293"/>
  <c r="I287"/>
  <c r="I281"/>
  <c r="I279"/>
  <c r="I273"/>
  <c r="I268"/>
  <c r="I266"/>
  <c r="I263"/>
  <c r="I261"/>
  <c r="I258"/>
  <c r="I256"/>
  <c r="I248"/>
  <c r="I246"/>
  <c r="I238"/>
  <c r="I234"/>
  <c r="I232"/>
  <c r="I371"/>
  <c r="I367"/>
  <c r="I362"/>
  <c r="I360"/>
  <c r="I359"/>
  <c r="I358"/>
  <c r="I338"/>
  <c r="I347"/>
  <c r="I345"/>
  <c r="I342"/>
  <c r="I332"/>
  <c r="I329"/>
  <c r="I328"/>
  <c r="I319"/>
  <c r="I317"/>
  <c r="I316"/>
  <c r="I315"/>
  <c r="I314"/>
  <c r="I313"/>
  <c r="I484"/>
  <c r="I482"/>
  <c r="I476"/>
  <c r="I470"/>
  <c r="I464"/>
  <c r="I462"/>
  <c r="I460"/>
  <c r="I458"/>
  <c r="I454"/>
  <c r="I452"/>
  <c r="I450"/>
  <c r="I435"/>
  <c r="I424"/>
  <c r="I420"/>
  <c r="I405"/>
  <c r="I404"/>
  <c r="I417"/>
  <c r="I415"/>
  <c r="I391"/>
  <c r="I385"/>
  <c r="I381"/>
  <c r="I290"/>
  <c r="I225"/>
  <c r="I220"/>
  <c r="I217"/>
  <c r="I209"/>
  <c r="I206"/>
  <c r="I201"/>
  <c r="I199"/>
  <c r="I196"/>
  <c r="I192"/>
  <c r="I190"/>
  <c r="I183"/>
  <c r="I180"/>
  <c r="I178"/>
  <c r="I174"/>
  <c r="I173"/>
  <c r="I151"/>
  <c r="I149"/>
  <c r="I147"/>
  <c r="I144"/>
  <c r="I142"/>
  <c r="I136"/>
  <c r="I134"/>
  <c r="I120"/>
  <c r="I113"/>
  <c r="I105"/>
  <c r="I99"/>
  <c r="I86"/>
  <c r="I85"/>
  <c r="I83"/>
  <c r="I81"/>
  <c r="I97"/>
  <c r="I96"/>
  <c r="I94"/>
  <c r="I93"/>
  <c r="I78"/>
  <c r="I74"/>
  <c r="I72"/>
  <c r="I68"/>
  <c r="I65"/>
  <c r="I61"/>
  <c r="I60"/>
  <c r="I56"/>
  <c r="I55"/>
  <c r="I50"/>
  <c r="I39"/>
  <c r="I38"/>
  <c r="I31"/>
  <c r="I30"/>
  <c r="I29"/>
  <c r="I15"/>
  <c r="I46"/>
  <c r="I44"/>
  <c r="I43"/>
  <c r="E247"/>
  <c r="E260"/>
  <c r="E368"/>
  <c r="F117" l="1"/>
  <c r="E117"/>
  <c r="J118"/>
  <c r="H118"/>
  <c r="F443"/>
  <c r="E443"/>
  <c r="J444"/>
  <c r="H444"/>
  <c r="I361"/>
  <c r="H443" l="1"/>
  <c r="J443"/>
  <c r="I429"/>
  <c r="F265"/>
  <c r="F264" s="1"/>
  <c r="E265"/>
  <c r="E264" s="1"/>
  <c r="I260"/>
  <c r="I247"/>
  <c r="I341"/>
  <c r="I483"/>
  <c r="I481"/>
  <c r="I469"/>
  <c r="I459"/>
  <c r="I457"/>
  <c r="I434"/>
  <c r="I390"/>
  <c r="I384"/>
  <c r="I219"/>
  <c r="I216"/>
  <c r="I198"/>
  <c r="I200"/>
  <c r="I195"/>
  <c r="I191"/>
  <c r="I215" l="1"/>
  <c r="I432"/>
  <c r="I265"/>
  <c r="I382"/>
  <c r="I383"/>
  <c r="H265"/>
  <c r="I223"/>
  <c r="I224"/>
  <c r="J265"/>
  <c r="I264"/>
  <c r="I428" l="1"/>
  <c r="H427"/>
  <c r="I468"/>
  <c r="J467"/>
  <c r="I389"/>
  <c r="I177"/>
  <c r="H141"/>
  <c r="I135"/>
  <c r="I64"/>
  <c r="E32"/>
  <c r="F32"/>
  <c r="J34"/>
  <c r="H34"/>
  <c r="J33"/>
  <c r="H33"/>
  <c r="J91"/>
  <c r="J89"/>
  <c r="J88"/>
  <c r="J25"/>
  <c r="J23"/>
  <c r="J21"/>
  <c r="J20"/>
  <c r="J19"/>
  <c r="J430"/>
  <c r="J429"/>
  <c r="J428"/>
  <c r="J427"/>
  <c r="J410"/>
  <c r="J409"/>
  <c r="J399"/>
  <c r="J397"/>
  <c r="J304"/>
  <c r="J302"/>
  <c r="J300"/>
  <c r="J299"/>
  <c r="J293"/>
  <c r="J287"/>
  <c r="J281"/>
  <c r="J268"/>
  <c r="J266"/>
  <c r="J263"/>
  <c r="J261"/>
  <c r="J260"/>
  <c r="J258"/>
  <c r="J256"/>
  <c r="J254"/>
  <c r="J252"/>
  <c r="J248"/>
  <c r="J247"/>
  <c r="J246"/>
  <c r="J243"/>
  <c r="J238"/>
  <c r="J234"/>
  <c r="J232"/>
  <c r="J373"/>
  <c r="J371"/>
  <c r="J369"/>
  <c r="J367"/>
  <c r="J362"/>
  <c r="J361"/>
  <c r="J359"/>
  <c r="J358"/>
  <c r="J347"/>
  <c r="J345"/>
  <c r="J332"/>
  <c r="J329"/>
  <c r="J328"/>
  <c r="J324"/>
  <c r="J322"/>
  <c r="J319"/>
  <c r="J317"/>
  <c r="J315"/>
  <c r="J314"/>
  <c r="J313"/>
  <c r="J484"/>
  <c r="J483"/>
  <c r="J482"/>
  <c r="J481"/>
  <c r="J476"/>
  <c r="J470"/>
  <c r="J469"/>
  <c r="J468"/>
  <c r="J464"/>
  <c r="J462"/>
  <c r="J460"/>
  <c r="J459"/>
  <c r="J458"/>
  <c r="J457"/>
  <c r="J454"/>
  <c r="J452"/>
  <c r="J450"/>
  <c r="J441"/>
  <c r="J440"/>
  <c r="J435"/>
  <c r="J434"/>
  <c r="J432"/>
  <c r="J424"/>
  <c r="J420"/>
  <c r="J406"/>
  <c r="J405"/>
  <c r="J404"/>
  <c r="J417"/>
  <c r="J415"/>
  <c r="J391"/>
  <c r="J390"/>
  <c r="J381"/>
  <c r="J290"/>
  <c r="J225"/>
  <c r="J224"/>
  <c r="J223"/>
  <c r="J220"/>
  <c r="J219"/>
  <c r="J217"/>
  <c r="J216"/>
  <c r="J215"/>
  <c r="J209"/>
  <c r="J206"/>
  <c r="J201"/>
  <c r="J200"/>
  <c r="J199"/>
  <c r="J198"/>
  <c r="J196"/>
  <c r="J195"/>
  <c r="J183"/>
  <c r="J180"/>
  <c r="J178"/>
  <c r="J174"/>
  <c r="J173"/>
  <c r="J149"/>
  <c r="J147"/>
  <c r="J144"/>
  <c r="J142"/>
  <c r="J136"/>
  <c r="J134"/>
  <c r="J133"/>
  <c r="J120"/>
  <c r="J113"/>
  <c r="J99"/>
  <c r="J86"/>
  <c r="J85"/>
  <c r="J83"/>
  <c r="J81"/>
  <c r="J96"/>
  <c r="J93"/>
  <c r="J78"/>
  <c r="J74"/>
  <c r="J72"/>
  <c r="J68"/>
  <c r="J65"/>
  <c r="J64"/>
  <c r="J61"/>
  <c r="J60"/>
  <c r="J56"/>
  <c r="J55"/>
  <c r="J50"/>
  <c r="J39"/>
  <c r="J31"/>
  <c r="J30"/>
  <c r="J29"/>
  <c r="J15"/>
  <c r="J46"/>
  <c r="J43"/>
  <c r="H91"/>
  <c r="H90"/>
  <c r="H89"/>
  <c r="H88"/>
  <c r="H25"/>
  <c r="H23"/>
  <c r="H21"/>
  <c r="H20"/>
  <c r="H19"/>
  <c r="H430"/>
  <c r="H429"/>
  <c r="H428"/>
  <c r="H410"/>
  <c r="H409"/>
  <c r="H399"/>
  <c r="H397"/>
  <c r="H304"/>
  <c r="H303"/>
  <c r="H302"/>
  <c r="H301"/>
  <c r="H300"/>
  <c r="H299"/>
  <c r="H293"/>
  <c r="H287"/>
  <c r="H281"/>
  <c r="H279"/>
  <c r="H273"/>
  <c r="H271"/>
  <c r="H270"/>
  <c r="H268"/>
  <c r="H266"/>
  <c r="H263"/>
  <c r="H261"/>
  <c r="H260"/>
  <c r="H258"/>
  <c r="H256"/>
  <c r="H254"/>
  <c r="H252"/>
  <c r="H248"/>
  <c r="H247"/>
  <c r="H246"/>
  <c r="H243"/>
  <c r="H238"/>
  <c r="H234"/>
  <c r="H232"/>
  <c r="H373"/>
  <c r="H371"/>
  <c r="H369"/>
  <c r="H367"/>
  <c r="H362"/>
  <c r="H361"/>
  <c r="H360"/>
  <c r="H359"/>
  <c r="H358"/>
  <c r="H353"/>
  <c r="H351"/>
  <c r="H338"/>
  <c r="H347"/>
  <c r="H345"/>
  <c r="H342"/>
  <c r="H341"/>
  <c r="H340"/>
  <c r="H339"/>
  <c r="H336"/>
  <c r="H335"/>
  <c r="H332"/>
  <c r="H329"/>
  <c r="H328"/>
  <c r="H324"/>
  <c r="H322"/>
  <c r="H319"/>
  <c r="H317"/>
  <c r="H316"/>
  <c r="H315"/>
  <c r="H314"/>
  <c r="H313"/>
  <c r="H484"/>
  <c r="H483"/>
  <c r="H482"/>
  <c r="H481"/>
  <c r="H476"/>
  <c r="H470"/>
  <c r="H469"/>
  <c r="H468"/>
  <c r="H464"/>
  <c r="H462"/>
  <c r="H460"/>
  <c r="H459"/>
  <c r="H458"/>
  <c r="H457"/>
  <c r="H454"/>
  <c r="H452"/>
  <c r="H450"/>
  <c r="H441"/>
  <c r="H440"/>
  <c r="H435"/>
  <c r="H434"/>
  <c r="H432"/>
  <c r="H424"/>
  <c r="H423"/>
  <c r="H422"/>
  <c r="H420"/>
  <c r="H406"/>
  <c r="H405"/>
  <c r="H404"/>
  <c r="H417"/>
  <c r="H415"/>
  <c r="H391"/>
  <c r="H390"/>
  <c r="H385"/>
  <c r="H384"/>
  <c r="H383"/>
  <c r="H382"/>
  <c r="H381"/>
  <c r="H290"/>
  <c r="H225"/>
  <c r="H224"/>
  <c r="H223"/>
  <c r="H220"/>
  <c r="H219"/>
  <c r="H217"/>
  <c r="H216"/>
  <c r="H215"/>
  <c r="H214"/>
  <c r="H209"/>
  <c r="H206"/>
  <c r="H201"/>
  <c r="H200"/>
  <c r="H199"/>
  <c r="H198"/>
  <c r="H196"/>
  <c r="H195"/>
  <c r="H194"/>
  <c r="H193"/>
  <c r="H192"/>
  <c r="H191"/>
  <c r="H190"/>
  <c r="H183"/>
  <c r="H180"/>
  <c r="H178"/>
  <c r="H174"/>
  <c r="H173"/>
  <c r="H151"/>
  <c r="H149"/>
  <c r="H147"/>
  <c r="H144"/>
  <c r="H142"/>
  <c r="H136"/>
  <c r="H134"/>
  <c r="H133"/>
  <c r="H120"/>
  <c r="H113"/>
  <c r="H105"/>
  <c r="H99"/>
  <c r="H86"/>
  <c r="H85"/>
  <c r="H83"/>
  <c r="H81"/>
  <c r="H97"/>
  <c r="H96"/>
  <c r="H94"/>
  <c r="H93"/>
  <c r="H78"/>
  <c r="H74"/>
  <c r="H72"/>
  <c r="H68"/>
  <c r="H65"/>
  <c r="H64"/>
  <c r="H61"/>
  <c r="H60"/>
  <c r="H56"/>
  <c r="H55"/>
  <c r="H50"/>
  <c r="H39"/>
  <c r="H31"/>
  <c r="H30"/>
  <c r="H29"/>
  <c r="H15"/>
  <c r="H46"/>
  <c r="H44"/>
  <c r="H43"/>
  <c r="F42"/>
  <c r="F14"/>
  <c r="F38"/>
  <c r="F49"/>
  <c r="F48" s="1"/>
  <c r="F54"/>
  <c r="F53" s="1"/>
  <c r="F52" s="1"/>
  <c r="F59"/>
  <c r="F58" s="1"/>
  <c r="F57" s="1"/>
  <c r="F67"/>
  <c r="F66" s="1"/>
  <c r="F62" s="1"/>
  <c r="F71"/>
  <c r="F77"/>
  <c r="F76" s="1"/>
  <c r="F92"/>
  <c r="F95"/>
  <c r="F80"/>
  <c r="F82"/>
  <c r="F84"/>
  <c r="F98"/>
  <c r="F104"/>
  <c r="F103" s="1"/>
  <c r="F102" s="1"/>
  <c r="F101" s="1"/>
  <c r="F111"/>
  <c r="F110" s="1"/>
  <c r="F109" s="1"/>
  <c r="F119"/>
  <c r="F116" s="1"/>
  <c r="F132"/>
  <c r="F131" s="1"/>
  <c r="F130" s="1"/>
  <c r="F129" s="1"/>
  <c r="F140"/>
  <c r="F146"/>
  <c r="F150"/>
  <c r="F152"/>
  <c r="F172"/>
  <c r="F171" s="1"/>
  <c r="F176"/>
  <c r="F175" s="1"/>
  <c r="F189"/>
  <c r="F188" s="1"/>
  <c r="F197"/>
  <c r="F205"/>
  <c r="F204" s="1"/>
  <c r="F208"/>
  <c r="F207" s="1"/>
  <c r="F289"/>
  <c r="F288" s="1"/>
  <c r="F380"/>
  <c r="F414"/>
  <c r="F416"/>
  <c r="F403"/>
  <c r="F402" s="1"/>
  <c r="F419"/>
  <c r="F421"/>
  <c r="F431"/>
  <c r="F439"/>
  <c r="F438" s="1"/>
  <c r="F448"/>
  <c r="F447" s="1"/>
  <c r="F446" s="1"/>
  <c r="F449"/>
  <c r="F451"/>
  <c r="F453"/>
  <c r="F461"/>
  <c r="F463"/>
  <c r="F475"/>
  <c r="F474" s="1"/>
  <c r="F473" s="1"/>
  <c r="F480"/>
  <c r="F479" s="1"/>
  <c r="F312"/>
  <c r="F318"/>
  <c r="F321"/>
  <c r="F323"/>
  <c r="F344"/>
  <c r="F346"/>
  <c r="F337"/>
  <c r="F334" s="1"/>
  <c r="F350"/>
  <c r="F352"/>
  <c r="F357"/>
  <c r="F366"/>
  <c r="F368"/>
  <c r="F370"/>
  <c r="F372"/>
  <c r="F231"/>
  <c r="F233"/>
  <c r="F237"/>
  <c r="F242"/>
  <c r="F241" s="1"/>
  <c r="F245"/>
  <c r="F251"/>
  <c r="F253"/>
  <c r="F255"/>
  <c r="F257"/>
  <c r="F262"/>
  <c r="F267"/>
  <c r="F272"/>
  <c r="F278"/>
  <c r="F280"/>
  <c r="F286"/>
  <c r="F285" s="1"/>
  <c r="F298"/>
  <c r="F396"/>
  <c r="F398"/>
  <c r="F408"/>
  <c r="F18"/>
  <c r="F22"/>
  <c r="F24"/>
  <c r="F87"/>
  <c r="E176"/>
  <c r="E175" s="1"/>
  <c r="E132"/>
  <c r="E131" s="1"/>
  <c r="E130" s="1"/>
  <c r="E129" s="1"/>
  <c r="E403"/>
  <c r="E372"/>
  <c r="E323"/>
  <c r="E321"/>
  <c r="E253"/>
  <c r="E251"/>
  <c r="E245"/>
  <c r="E244" s="1"/>
  <c r="E242"/>
  <c r="E241" s="1"/>
  <c r="E408"/>
  <c r="E407" s="1"/>
  <c r="E398"/>
  <c r="E396"/>
  <c r="E395" s="1"/>
  <c r="E286"/>
  <c r="E285" s="1"/>
  <c r="E280"/>
  <c r="E278"/>
  <c r="E272"/>
  <c r="E269" s="1"/>
  <c r="E267"/>
  <c r="E262"/>
  <c r="E237"/>
  <c r="E236" s="1"/>
  <c r="E235" s="1"/>
  <c r="E370"/>
  <c r="E366"/>
  <c r="E352"/>
  <c r="E350"/>
  <c r="E337"/>
  <c r="E334" s="1"/>
  <c r="E346"/>
  <c r="E344"/>
  <c r="E318"/>
  <c r="E463"/>
  <c r="I463" s="1"/>
  <c r="E461"/>
  <c r="E448"/>
  <c r="E447" s="1"/>
  <c r="E446" s="1"/>
  <c r="E453"/>
  <c r="E451"/>
  <c r="E449"/>
  <c r="E414"/>
  <c r="E380"/>
  <c r="E379" s="1"/>
  <c r="E289"/>
  <c r="E208"/>
  <c r="E205"/>
  <c r="E204" s="1"/>
  <c r="E203" s="1"/>
  <c r="E202" s="1"/>
  <c r="E189"/>
  <c r="E188" s="1"/>
  <c r="E146"/>
  <c r="E152"/>
  <c r="E150"/>
  <c r="E82"/>
  <c r="E71"/>
  <c r="E70" s="1"/>
  <c r="E69" s="1"/>
  <c r="E67"/>
  <c r="E66" s="1"/>
  <c r="E62" s="1"/>
  <c r="E14"/>
  <c r="E13" s="1"/>
  <c r="E12" s="1"/>
  <c r="E475"/>
  <c r="E474" s="1"/>
  <c r="E473" s="1"/>
  <c r="E472" s="1"/>
  <c r="E172"/>
  <c r="E171" s="1"/>
  <c r="E77"/>
  <c r="E76" s="1"/>
  <c r="E75" s="1"/>
  <c r="E49"/>
  <c r="E48" s="1"/>
  <c r="E47" s="1"/>
  <c r="E231"/>
  <c r="E111"/>
  <c r="E110" s="1"/>
  <c r="E109" s="1"/>
  <c r="E257"/>
  <c r="E233"/>
  <c r="E421"/>
  <c r="E416"/>
  <c r="E95"/>
  <c r="E98"/>
  <c r="E419"/>
  <c r="E197"/>
  <c r="E87"/>
  <c r="E24"/>
  <c r="E22"/>
  <c r="E18"/>
  <c r="E298"/>
  <c r="E297" s="1"/>
  <c r="E296" s="1"/>
  <c r="E295" s="1"/>
  <c r="E255"/>
  <c r="E357"/>
  <c r="E356" s="1"/>
  <c r="E355" s="1"/>
  <c r="I327"/>
  <c r="E312"/>
  <c r="E480"/>
  <c r="E479" s="1"/>
  <c r="E478" s="1"/>
  <c r="E477" s="1"/>
  <c r="E439"/>
  <c r="E438" s="1"/>
  <c r="E431"/>
  <c r="E212"/>
  <c r="E140"/>
  <c r="E119"/>
  <c r="E116" s="1"/>
  <c r="E104"/>
  <c r="E103" s="1"/>
  <c r="E102" s="1"/>
  <c r="E101" s="1"/>
  <c r="E84"/>
  <c r="E80"/>
  <c r="E92"/>
  <c r="E59"/>
  <c r="E58" s="1"/>
  <c r="E57" s="1"/>
  <c r="E54"/>
  <c r="E53" s="1"/>
  <c r="E52" s="1"/>
  <c r="E37"/>
  <c r="E36" s="1"/>
  <c r="E35" s="1"/>
  <c r="I35" s="1"/>
  <c r="F343" l="1"/>
  <c r="H343" s="1"/>
  <c r="E394"/>
  <c r="E393" s="1"/>
  <c r="E392" s="1"/>
  <c r="E309"/>
  <c r="F309"/>
  <c r="H334"/>
  <c r="F333"/>
  <c r="E343"/>
  <c r="E333" s="1"/>
  <c r="J343"/>
  <c r="H285"/>
  <c r="F284"/>
  <c r="J285"/>
  <c r="I285"/>
  <c r="E288"/>
  <c r="I288" s="1"/>
  <c r="J288"/>
  <c r="H288"/>
  <c r="F79"/>
  <c r="E79"/>
  <c r="E51" s="1"/>
  <c r="E471"/>
  <c r="F13"/>
  <c r="F12" s="1"/>
  <c r="H207"/>
  <c r="J207"/>
  <c r="E277"/>
  <c r="E276" s="1"/>
  <c r="E275" s="1"/>
  <c r="E274" s="1"/>
  <c r="J42"/>
  <c r="E456"/>
  <c r="E455" s="1"/>
  <c r="E445" s="1"/>
  <c r="H467"/>
  <c r="H421"/>
  <c r="J214"/>
  <c r="I214"/>
  <c r="H213"/>
  <c r="J213"/>
  <c r="E259"/>
  <c r="H323"/>
  <c r="H318"/>
  <c r="E100"/>
  <c r="E349"/>
  <c r="E348" s="1"/>
  <c r="I348" s="1"/>
  <c r="E230"/>
  <c r="E229" s="1"/>
  <c r="E228" s="1"/>
  <c r="E227" s="1"/>
  <c r="I427"/>
  <c r="I398"/>
  <c r="I278"/>
  <c r="I267"/>
  <c r="I245"/>
  <c r="H233"/>
  <c r="H372"/>
  <c r="H368"/>
  <c r="H346"/>
  <c r="I366"/>
  <c r="J148"/>
  <c r="I148"/>
  <c r="I212"/>
  <c r="I213"/>
  <c r="I231"/>
  <c r="I370"/>
  <c r="I337"/>
  <c r="I344"/>
  <c r="I453"/>
  <c r="I449"/>
  <c r="H380"/>
  <c r="I208"/>
  <c r="I197"/>
  <c r="I132"/>
  <c r="I112"/>
  <c r="I98"/>
  <c r="I82"/>
  <c r="I95"/>
  <c r="I77"/>
  <c r="I67"/>
  <c r="I54"/>
  <c r="I37"/>
  <c r="I14"/>
  <c r="I42"/>
  <c r="H357"/>
  <c r="F356"/>
  <c r="F355" s="1"/>
  <c r="I379"/>
  <c r="I380"/>
  <c r="I13"/>
  <c r="I24"/>
  <c r="I18"/>
  <c r="I298"/>
  <c r="I286"/>
  <c r="I257"/>
  <c r="I312"/>
  <c r="I431"/>
  <c r="I419"/>
  <c r="I416"/>
  <c r="I150"/>
  <c r="H48"/>
  <c r="I49"/>
  <c r="E250"/>
  <c r="E249" s="1"/>
  <c r="F250"/>
  <c r="F249" s="1"/>
  <c r="I233"/>
  <c r="I346"/>
  <c r="I461"/>
  <c r="I451"/>
  <c r="I205"/>
  <c r="I189"/>
  <c r="I104"/>
  <c r="I84"/>
  <c r="I80"/>
  <c r="I92"/>
  <c r="I71"/>
  <c r="I59"/>
  <c r="H152"/>
  <c r="I152"/>
  <c r="E365"/>
  <c r="E364" s="1"/>
  <c r="E363" s="1"/>
  <c r="I87"/>
  <c r="I22"/>
  <c r="I408"/>
  <c r="I292"/>
  <c r="I280"/>
  <c r="I272"/>
  <c r="I262"/>
  <c r="I255"/>
  <c r="F365"/>
  <c r="H352"/>
  <c r="I318"/>
  <c r="I480"/>
  <c r="I421"/>
  <c r="I414"/>
  <c r="I289"/>
  <c r="I146"/>
  <c r="H42"/>
  <c r="I396"/>
  <c r="I236"/>
  <c r="I237"/>
  <c r="I356"/>
  <c r="I357"/>
  <c r="I474"/>
  <c r="I475"/>
  <c r="I467"/>
  <c r="I447"/>
  <c r="I448"/>
  <c r="I402"/>
  <c r="I403"/>
  <c r="I388"/>
  <c r="J172"/>
  <c r="I172"/>
  <c r="J179"/>
  <c r="I179"/>
  <c r="H179"/>
  <c r="J143"/>
  <c r="I143"/>
  <c r="H143"/>
  <c r="J141"/>
  <c r="I141"/>
  <c r="I119"/>
  <c r="J73"/>
  <c r="I73"/>
  <c r="H73"/>
  <c r="I70"/>
  <c r="J14"/>
  <c r="H14"/>
  <c r="E354"/>
  <c r="E418"/>
  <c r="E400" s="1"/>
  <c r="H117"/>
  <c r="H298"/>
  <c r="H245"/>
  <c r="H237"/>
  <c r="H231"/>
  <c r="H370"/>
  <c r="H366"/>
  <c r="H461"/>
  <c r="E170"/>
  <c r="H22"/>
  <c r="H408"/>
  <c r="H396"/>
  <c r="F297"/>
  <c r="F296" s="1"/>
  <c r="H267"/>
  <c r="H262"/>
  <c r="H255"/>
  <c r="H251"/>
  <c r="F244"/>
  <c r="J98"/>
  <c r="J82"/>
  <c r="J95"/>
  <c r="H327"/>
  <c r="H321"/>
  <c r="H54"/>
  <c r="E17"/>
  <c r="E16" s="1"/>
  <c r="E145"/>
  <c r="E139" s="1"/>
  <c r="E138" s="1"/>
  <c r="E137" s="1"/>
  <c r="E115" s="1"/>
  <c r="H24"/>
  <c r="H292"/>
  <c r="H280"/>
  <c r="F456"/>
  <c r="F455" s="1"/>
  <c r="F445" s="1"/>
  <c r="H451"/>
  <c r="H448"/>
  <c r="E378"/>
  <c r="E377"/>
  <c r="E376" s="1"/>
  <c r="I269"/>
  <c r="J132"/>
  <c r="E187"/>
  <c r="E186" s="1"/>
  <c r="I181" s="1"/>
  <c r="E320"/>
  <c r="E308" s="1"/>
  <c r="H87"/>
  <c r="H278"/>
  <c r="J84"/>
  <c r="J32"/>
  <c r="I63"/>
  <c r="I12"/>
  <c r="H18"/>
  <c r="H398"/>
  <c r="F395"/>
  <c r="F394" s="1"/>
  <c r="H286"/>
  <c r="F277"/>
  <c r="F276" s="1"/>
  <c r="F275" s="1"/>
  <c r="H272"/>
  <c r="H264"/>
  <c r="H257"/>
  <c r="H253"/>
  <c r="H242"/>
  <c r="H350"/>
  <c r="F320"/>
  <c r="H312"/>
  <c r="H475"/>
  <c r="H463"/>
  <c r="H453"/>
  <c r="H449"/>
  <c r="H431"/>
  <c r="F170"/>
  <c r="F169" s="1"/>
  <c r="F145"/>
  <c r="F139" s="1"/>
  <c r="F138" s="1"/>
  <c r="H146"/>
  <c r="H77"/>
  <c r="H71"/>
  <c r="H67"/>
  <c r="H439"/>
  <c r="H419"/>
  <c r="H403"/>
  <c r="H416"/>
  <c r="H289"/>
  <c r="H212"/>
  <c r="H208"/>
  <c r="H197"/>
  <c r="I235"/>
  <c r="F478"/>
  <c r="F100"/>
  <c r="F472"/>
  <c r="I446"/>
  <c r="F203"/>
  <c r="F187"/>
  <c r="I407"/>
  <c r="F349"/>
  <c r="F348" s="1"/>
  <c r="H438"/>
  <c r="I66"/>
  <c r="I53"/>
  <c r="H189"/>
  <c r="H205"/>
  <c r="H414"/>
  <c r="J289"/>
  <c r="J380"/>
  <c r="J403"/>
  <c r="J431"/>
  <c r="J448"/>
  <c r="J461"/>
  <c r="J463"/>
  <c r="J475"/>
  <c r="J321"/>
  <c r="J323"/>
  <c r="J357"/>
  <c r="J366"/>
  <c r="J368"/>
  <c r="J370"/>
  <c r="J372"/>
  <c r="J231"/>
  <c r="J233"/>
  <c r="J237"/>
  <c r="J245"/>
  <c r="J251"/>
  <c r="J253"/>
  <c r="J255"/>
  <c r="J257"/>
  <c r="J280"/>
  <c r="J292"/>
  <c r="J408"/>
  <c r="J87"/>
  <c r="F291"/>
  <c r="J291" s="1"/>
  <c r="F269"/>
  <c r="F259"/>
  <c r="F236"/>
  <c r="F230"/>
  <c r="F418"/>
  <c r="F400" s="1"/>
  <c r="H49"/>
  <c r="I36"/>
  <c r="H337"/>
  <c r="J59"/>
  <c r="J67"/>
  <c r="J146"/>
  <c r="I204"/>
  <c r="F75"/>
  <c r="F70"/>
  <c r="F69" s="1"/>
  <c r="F37"/>
  <c r="F36" s="1"/>
  <c r="H480"/>
  <c r="H344"/>
  <c r="J38"/>
  <c r="J54"/>
  <c r="J71"/>
  <c r="J77"/>
  <c r="J197"/>
  <c r="J205"/>
  <c r="J208"/>
  <c r="J212"/>
  <c r="J414"/>
  <c r="J416"/>
  <c r="J419"/>
  <c r="J421"/>
  <c r="J439"/>
  <c r="J449"/>
  <c r="J451"/>
  <c r="J453"/>
  <c r="J480"/>
  <c r="J312"/>
  <c r="J318"/>
  <c r="J327"/>
  <c r="J344"/>
  <c r="J346"/>
  <c r="J242"/>
  <c r="J262"/>
  <c r="J264"/>
  <c r="J267"/>
  <c r="J286"/>
  <c r="J298"/>
  <c r="J396"/>
  <c r="J398"/>
  <c r="J18"/>
  <c r="J22"/>
  <c r="J24"/>
  <c r="F407"/>
  <c r="F379"/>
  <c r="H38"/>
  <c r="J49"/>
  <c r="I176"/>
  <c r="J177"/>
  <c r="H177"/>
  <c r="H172"/>
  <c r="I171"/>
  <c r="H150"/>
  <c r="H148"/>
  <c r="I140"/>
  <c r="H135"/>
  <c r="J135"/>
  <c r="H132"/>
  <c r="J119"/>
  <c r="H119"/>
  <c r="I111"/>
  <c r="J112"/>
  <c r="H112"/>
  <c r="I103"/>
  <c r="H104"/>
  <c r="H98"/>
  <c r="H84"/>
  <c r="H82"/>
  <c r="H80"/>
  <c r="J80"/>
  <c r="H92"/>
  <c r="J92"/>
  <c r="H95"/>
  <c r="I58"/>
  <c r="H59"/>
  <c r="F47"/>
  <c r="J48"/>
  <c r="H32"/>
  <c r="E386" l="1"/>
  <c r="F308"/>
  <c r="I343"/>
  <c r="J348"/>
  <c r="H348"/>
  <c r="J309"/>
  <c r="H309"/>
  <c r="I277"/>
  <c r="F283"/>
  <c r="E284"/>
  <c r="F51"/>
  <c r="F17"/>
  <c r="F16" s="1"/>
  <c r="F35"/>
  <c r="H13"/>
  <c r="E240"/>
  <c r="E239" s="1"/>
  <c r="I456"/>
  <c r="J13"/>
  <c r="I145"/>
  <c r="I377"/>
  <c r="E169"/>
  <c r="E168" s="1"/>
  <c r="F137"/>
  <c r="F115" s="1"/>
  <c r="I17"/>
  <c r="J356"/>
  <c r="I52"/>
  <c r="I69"/>
  <c r="I259"/>
  <c r="I418"/>
  <c r="I378"/>
  <c r="J402"/>
  <c r="J63"/>
  <c r="H37"/>
  <c r="H250"/>
  <c r="I116"/>
  <c r="I426"/>
  <c r="J426"/>
  <c r="H426"/>
  <c r="I47"/>
  <c r="I48"/>
  <c r="J365"/>
  <c r="I365"/>
  <c r="I308"/>
  <c r="H76"/>
  <c r="I76"/>
  <c r="H188"/>
  <c r="I188"/>
  <c r="F364"/>
  <c r="H365"/>
  <c r="I395"/>
  <c r="J395"/>
  <c r="H395"/>
  <c r="H297"/>
  <c r="I297"/>
  <c r="I291"/>
  <c r="H244"/>
  <c r="I244"/>
  <c r="I229"/>
  <c r="I230"/>
  <c r="H355"/>
  <c r="I355"/>
  <c r="H356"/>
  <c r="H479"/>
  <c r="I479"/>
  <c r="H474"/>
  <c r="I473"/>
  <c r="J474"/>
  <c r="I466"/>
  <c r="H466"/>
  <c r="J466"/>
  <c r="H447"/>
  <c r="J447"/>
  <c r="H402"/>
  <c r="H412"/>
  <c r="I412"/>
  <c r="I387"/>
  <c r="I131"/>
  <c r="H79"/>
  <c r="I79"/>
  <c r="J117"/>
  <c r="J250"/>
  <c r="H320"/>
  <c r="I62"/>
  <c r="I75"/>
  <c r="H277"/>
  <c r="I240"/>
  <c r="H63"/>
  <c r="J145"/>
  <c r="J36"/>
  <c r="H349"/>
  <c r="J320"/>
  <c r="J12"/>
  <c r="H12"/>
  <c r="J131"/>
  <c r="H36"/>
  <c r="H269"/>
  <c r="H236"/>
  <c r="F235"/>
  <c r="H235" s="1"/>
  <c r="H407"/>
  <c r="J204"/>
  <c r="J456"/>
  <c r="J446"/>
  <c r="F378"/>
  <c r="H378" s="1"/>
  <c r="H379"/>
  <c r="F377"/>
  <c r="J377" s="1"/>
  <c r="J241"/>
  <c r="F393"/>
  <c r="F240"/>
  <c r="J53"/>
  <c r="J188"/>
  <c r="J407"/>
  <c r="F202"/>
  <c r="F186" s="1"/>
  <c r="J297"/>
  <c r="H418"/>
  <c r="J244"/>
  <c r="J277"/>
  <c r="I276"/>
  <c r="J76"/>
  <c r="J438"/>
  <c r="J355"/>
  <c r="J70"/>
  <c r="H131"/>
  <c r="H53"/>
  <c r="J66"/>
  <c r="J37"/>
  <c r="H456"/>
  <c r="J379"/>
  <c r="H204"/>
  <c r="J236"/>
  <c r="J479"/>
  <c r="J418"/>
  <c r="J284"/>
  <c r="F274"/>
  <c r="F477"/>
  <c r="F471" s="1"/>
  <c r="I472"/>
  <c r="I16"/>
  <c r="J17"/>
  <c r="J412"/>
  <c r="F229"/>
  <c r="H230"/>
  <c r="F295"/>
  <c r="J259"/>
  <c r="H284"/>
  <c r="H291"/>
  <c r="I376"/>
  <c r="H259"/>
  <c r="H401"/>
  <c r="H66"/>
  <c r="H70"/>
  <c r="H241"/>
  <c r="J230"/>
  <c r="H446"/>
  <c r="J176"/>
  <c r="I175"/>
  <c r="H176"/>
  <c r="H171"/>
  <c r="J171"/>
  <c r="H145"/>
  <c r="H140"/>
  <c r="J140"/>
  <c r="I139"/>
  <c r="J116"/>
  <c r="H116"/>
  <c r="I110"/>
  <c r="J111"/>
  <c r="H111"/>
  <c r="H103"/>
  <c r="J79"/>
  <c r="J75"/>
  <c r="J69"/>
  <c r="H69"/>
  <c r="H62"/>
  <c r="J58"/>
  <c r="H58"/>
  <c r="J52"/>
  <c r="H52"/>
  <c r="H17" l="1"/>
  <c r="I331"/>
  <c r="E283"/>
  <c r="I284"/>
  <c r="J35"/>
  <c r="H35"/>
  <c r="I228"/>
  <c r="H47"/>
  <c r="J47"/>
  <c r="J62"/>
  <c r="I401"/>
  <c r="I102"/>
  <c r="I101"/>
  <c r="H75"/>
  <c r="J473"/>
  <c r="H473"/>
  <c r="I442"/>
  <c r="J442"/>
  <c r="H442"/>
  <c r="I364"/>
  <c r="J364"/>
  <c r="F363"/>
  <c r="H364"/>
  <c r="I394"/>
  <c r="J394"/>
  <c r="H394"/>
  <c r="H296"/>
  <c r="I296"/>
  <c r="H249"/>
  <c r="I249"/>
  <c r="H333"/>
  <c r="I333"/>
  <c r="H478"/>
  <c r="I478"/>
  <c r="I465"/>
  <c r="J465"/>
  <c r="H465"/>
  <c r="I445"/>
  <c r="I455"/>
  <c r="J425"/>
  <c r="I425"/>
  <c r="J401"/>
  <c r="H411"/>
  <c r="I411"/>
  <c r="H187"/>
  <c r="I187"/>
  <c r="H203"/>
  <c r="I203"/>
  <c r="J130"/>
  <c r="I130"/>
  <c r="H130"/>
  <c r="I51"/>
  <c r="I57"/>
  <c r="J249"/>
  <c r="H455"/>
  <c r="H308"/>
  <c r="J308"/>
  <c r="J378"/>
  <c r="J229"/>
  <c r="H425"/>
  <c r="J333"/>
  <c r="J283"/>
  <c r="J16"/>
  <c r="H377"/>
  <c r="F376"/>
  <c r="J411"/>
  <c r="I400"/>
  <c r="J472"/>
  <c r="I471"/>
  <c r="J296"/>
  <c r="F239"/>
  <c r="H240"/>
  <c r="J455"/>
  <c r="H229"/>
  <c r="F228"/>
  <c r="I275"/>
  <c r="J276"/>
  <c r="H276"/>
  <c r="J203"/>
  <c r="H472"/>
  <c r="H16"/>
  <c r="J235"/>
  <c r="J187"/>
  <c r="H283"/>
  <c r="F282"/>
  <c r="J240"/>
  <c r="I239"/>
  <c r="J478"/>
  <c r="I477"/>
  <c r="F392"/>
  <c r="F389" s="1"/>
  <c r="J175"/>
  <c r="H175"/>
  <c r="J139"/>
  <c r="H139"/>
  <c r="J110"/>
  <c r="H110"/>
  <c r="I109"/>
  <c r="H102"/>
  <c r="H101" s="1"/>
  <c r="H57"/>
  <c r="J57"/>
  <c r="E325" l="1"/>
  <c r="I325" s="1"/>
  <c r="I326"/>
  <c r="E282"/>
  <c r="I283"/>
  <c r="H376"/>
  <c r="F388"/>
  <c r="J389"/>
  <c r="H389"/>
  <c r="I227"/>
  <c r="J363"/>
  <c r="I363"/>
  <c r="H363"/>
  <c r="F354"/>
  <c r="F326" s="1"/>
  <c r="I393"/>
  <c r="I392"/>
  <c r="J393"/>
  <c r="H393"/>
  <c r="H295"/>
  <c r="I295"/>
  <c r="H471"/>
  <c r="J445"/>
  <c r="H445"/>
  <c r="H202"/>
  <c r="I202"/>
  <c r="H170"/>
  <c r="I170"/>
  <c r="I137"/>
  <c r="I138"/>
  <c r="I129"/>
  <c r="J129"/>
  <c r="H129"/>
  <c r="H51"/>
  <c r="J51"/>
  <c r="J169"/>
  <c r="J376"/>
  <c r="J239"/>
  <c r="H282"/>
  <c r="J400"/>
  <c r="J275"/>
  <c r="H275"/>
  <c r="F168"/>
  <c r="J202"/>
  <c r="H228"/>
  <c r="F227"/>
  <c r="F226" s="1"/>
  <c r="J295"/>
  <c r="J477"/>
  <c r="J471"/>
  <c r="J282"/>
  <c r="H400"/>
  <c r="J170"/>
  <c r="H477"/>
  <c r="H239"/>
  <c r="J228"/>
  <c r="J138"/>
  <c r="H138"/>
  <c r="J109"/>
  <c r="H109"/>
  <c r="I100"/>
  <c r="J101"/>
  <c r="E307" l="1"/>
  <c r="I307" s="1"/>
  <c r="H326"/>
  <c r="F325"/>
  <c r="F307" s="1"/>
  <c r="J326"/>
  <c r="E226"/>
  <c r="I226" s="1"/>
  <c r="I282"/>
  <c r="F387"/>
  <c r="F386" s="1"/>
  <c r="J388"/>
  <c r="H388"/>
  <c r="J331"/>
  <c r="H331"/>
  <c r="H354"/>
  <c r="I354"/>
  <c r="J354"/>
  <c r="H392"/>
  <c r="J392"/>
  <c r="I274"/>
  <c r="H186"/>
  <c r="I186"/>
  <c r="H169"/>
  <c r="I169"/>
  <c r="J186"/>
  <c r="I168"/>
  <c r="J274"/>
  <c r="H274"/>
  <c r="H227"/>
  <c r="J227"/>
  <c r="I386"/>
  <c r="J137"/>
  <c r="H137"/>
  <c r="H115" s="1"/>
  <c r="I115"/>
  <c r="J100"/>
  <c r="H100"/>
  <c r="E306" l="1"/>
  <c r="J387"/>
  <c r="H387"/>
  <c r="H386"/>
  <c r="J325"/>
  <c r="H325"/>
  <c r="F306"/>
  <c r="F305" s="1"/>
  <c r="H168"/>
  <c r="J168"/>
  <c r="H226"/>
  <c r="J226"/>
  <c r="J115"/>
  <c r="E305" l="1"/>
  <c r="I305" s="1"/>
  <c r="I306"/>
  <c r="J386"/>
  <c r="H307"/>
  <c r="J307"/>
  <c r="H305" l="1"/>
  <c r="J305"/>
  <c r="H306"/>
  <c r="J306"/>
  <c r="F28" l="1"/>
  <c r="F41" l="1"/>
  <c r="F40" l="1"/>
  <c r="F27" l="1"/>
  <c r="F26" l="1"/>
  <c r="F11" s="1"/>
  <c r="G28" l="1"/>
  <c r="J28" s="1"/>
  <c r="G41"/>
  <c r="E28"/>
  <c r="E40" s="1"/>
  <c r="H28" l="1"/>
  <c r="I28"/>
  <c r="H45"/>
  <c r="I45"/>
  <c r="J45"/>
  <c r="E27"/>
  <c r="E26" s="1"/>
  <c r="E11" s="1"/>
  <c r="G40"/>
  <c r="H41"/>
  <c r="J41"/>
  <c r="I41"/>
  <c r="I40" l="1"/>
  <c r="J40"/>
  <c r="G27"/>
  <c r="H40"/>
  <c r="G26" l="1"/>
  <c r="G11" s="1"/>
  <c r="J27"/>
  <c r="I27"/>
  <c r="H27"/>
  <c r="J11" l="1"/>
  <c r="I11"/>
  <c r="H11"/>
  <c r="H26"/>
  <c r="J26"/>
  <c r="I26"/>
  <c r="I485" l="1"/>
  <c r="J485"/>
  <c r="H485"/>
</calcChain>
</file>

<file path=xl/sharedStrings.xml><?xml version="1.0" encoding="utf-8"?>
<sst xmlns="http://schemas.openxmlformats.org/spreadsheetml/2006/main" count="2034" uniqueCount="523">
  <si>
    <t>08 0 00 00000</t>
  </si>
  <si>
    <t>08 1 00 00000</t>
  </si>
  <si>
    <t>02 0 00 00000</t>
  </si>
  <si>
    <t>02 3 00 00000</t>
  </si>
  <si>
    <t>02 3 06 20050</t>
  </si>
  <si>
    <t>01 0 00 00000</t>
  </si>
  <si>
    <t>01 1 00 00000</t>
  </si>
  <si>
    <t>01 1 01 20030</t>
  </si>
  <si>
    <t>Подпрограмма "Социальная поддержка отдельных граждан в Шкотовском муниципальном районе"</t>
  </si>
  <si>
    <t>03 0 00 00000</t>
  </si>
  <si>
    <t>03 6 00 00000</t>
  </si>
  <si>
    <t>Подпрограмма "Доступная среда"</t>
  </si>
  <si>
    <t>03 5 00 00000</t>
  </si>
  <si>
    <t>03 5 01 20090</t>
  </si>
  <si>
    <t>Подпрограмма "Развитие массовой физической культуры и спорта в Шкотовском муниципальном районе"</t>
  </si>
  <si>
    <t>09 0 00 00000</t>
  </si>
  <si>
    <t>09 1 00 00000</t>
  </si>
  <si>
    <t>09 1 02 04020</t>
  </si>
  <si>
    <t>09 1 02 20120</t>
  </si>
  <si>
    <t>09 1 02 70590</t>
  </si>
  <si>
    <t>11 6 03 70590</t>
  </si>
  <si>
    <t>17 3 00 00000</t>
  </si>
  <si>
    <t>17 3 03 10080</t>
  </si>
  <si>
    <t>17 3 02 01010</t>
  </si>
  <si>
    <t>Подпрограмма "Организация досуга и обеспечение населения Шкотовского района услугами организации культуры" (клубная система)</t>
  </si>
  <si>
    <t>05 0 00 00000</t>
  </si>
  <si>
    <t>05 1 00 00000</t>
  </si>
  <si>
    <t>05 1 01 70590</t>
  </si>
  <si>
    <t>05 1 01 70610</t>
  </si>
  <si>
    <t xml:space="preserve">Подпрограмма "Организация обслуживания населения Шкотовского района, комплектование и обеспечение сохранности библиотечных фондов библиотек поселений Шкотовского района" (централизованная библиотечная система) </t>
  </si>
  <si>
    <t>05 2 00 00000</t>
  </si>
  <si>
    <t>05 2 01 70590</t>
  </si>
  <si>
    <t>05 2 01 70610</t>
  </si>
  <si>
    <t xml:space="preserve">Подпрограмма "Осуществление руководства и управления в сфере установленных функций учреждения культуры Шкотовского района " (финансово-методический центр) </t>
  </si>
  <si>
    <t>05 4 00 00000</t>
  </si>
  <si>
    <t>05 4 02 70590</t>
  </si>
  <si>
    <t>05 4 02 70610</t>
  </si>
  <si>
    <t>02 1 00 00000</t>
  </si>
  <si>
    <t>02 2 00 00000</t>
  </si>
  <si>
    <t>Подпрограмма "Другие вопросы в области образования"</t>
  </si>
  <si>
    <t>02 5 00 00000</t>
  </si>
  <si>
    <t>02 5 01 70590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</si>
  <si>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</si>
  <si>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99 0 00 10040</t>
  </si>
  <si>
    <t>Межбюджетные трансферты</t>
  </si>
  <si>
    <t>000</t>
  </si>
  <si>
    <t>0000</t>
  </si>
  <si>
    <t>Общегосударственные вопросы</t>
  </si>
  <si>
    <t>Обслуживание государственного и муниципального долга</t>
  </si>
  <si>
    <t>Резервные фонды</t>
  </si>
  <si>
    <t>Образование</t>
  </si>
  <si>
    <t>Общее образование</t>
  </si>
  <si>
    <t>Другие вопросы в области образования</t>
  </si>
  <si>
    <t>Пенсионное обеспечение</t>
  </si>
  <si>
    <t>Наименование</t>
  </si>
  <si>
    <t>Целевая статья</t>
  </si>
  <si>
    <t>Вид расходов</t>
  </si>
  <si>
    <t>Дошкольное образование</t>
  </si>
  <si>
    <t>0801</t>
  </si>
  <si>
    <t>Процентные платежи по муниципальному долгу</t>
  </si>
  <si>
    <t>Культура</t>
  </si>
  <si>
    <t>000 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</si>
  <si>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</si>
  <si>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Физическая культура и спорт</t>
  </si>
  <si>
    <t>Руководство и управление в сфере установленных функций</t>
  </si>
  <si>
    <t>0412</t>
  </si>
  <si>
    <t>0700</t>
  </si>
  <si>
    <t>0701</t>
  </si>
  <si>
    <t>0702</t>
  </si>
  <si>
    <t>0709</t>
  </si>
  <si>
    <t>1001</t>
  </si>
  <si>
    <t>1101</t>
  </si>
  <si>
    <t>0100</t>
  </si>
  <si>
    <t>0800</t>
  </si>
  <si>
    <t>1100</t>
  </si>
  <si>
    <t>0103</t>
  </si>
  <si>
    <t>0104</t>
  </si>
  <si>
    <t>0106</t>
  </si>
  <si>
    <t>Национальная экономика</t>
  </si>
  <si>
    <t>0400</t>
  </si>
  <si>
    <t>Социальная политика</t>
  </si>
  <si>
    <t>1000</t>
  </si>
  <si>
    <t>Обеспечение деятельностит финансовых, налоговых и таможенных органов и органов финансового (финансово- бюджетного) надзора</t>
  </si>
  <si>
    <t>Всего расходов</t>
  </si>
  <si>
    <t>Раздел, подраздел</t>
  </si>
  <si>
    <t>Транспорт</t>
  </si>
  <si>
    <t>0408</t>
  </si>
  <si>
    <t>0111</t>
  </si>
  <si>
    <t>0113</t>
  </si>
  <si>
    <t>1300</t>
  </si>
  <si>
    <t>Обслуживание государственного внутреннего  и муниципального долга</t>
  </si>
  <si>
    <t>1400</t>
  </si>
  <si>
    <t>Иные межбюджетные трансферты</t>
  </si>
  <si>
    <t>Культура и  кинематография</t>
  </si>
  <si>
    <t>0804</t>
  </si>
  <si>
    <t>Охрана семьи и детства</t>
  </si>
  <si>
    <t>1004</t>
  </si>
  <si>
    <t>Средства массовой информации</t>
  </si>
  <si>
    <t>1200</t>
  </si>
  <si>
    <t>Периодическая печать и издательства</t>
  </si>
  <si>
    <t>1202</t>
  </si>
  <si>
    <t>1401</t>
  </si>
  <si>
    <t>Расходы, связанные с исполнением решений, принятых судебными органами</t>
  </si>
  <si>
    <t>540</t>
  </si>
  <si>
    <t>Резервные средства</t>
  </si>
  <si>
    <t>870</t>
  </si>
  <si>
    <t>810</t>
  </si>
  <si>
    <t>0707</t>
  </si>
  <si>
    <t>(тыс. руб.)</t>
  </si>
  <si>
    <t>Социальное обеспечение населения</t>
  </si>
  <si>
    <t>1003</t>
  </si>
  <si>
    <t>Дотации на выравнивание бюджетной обеспеченности субъектов Российской Федерации и муниципальных районов</t>
  </si>
  <si>
    <t>Здравоохранение</t>
  </si>
  <si>
    <t>Другие вопросы в области здравоохранения</t>
  </si>
  <si>
    <t>0900</t>
  </si>
  <si>
    <t>0909</t>
  </si>
  <si>
    <t>Дорожное хозяйство (дорожные фонды)</t>
  </si>
  <si>
    <t>0409</t>
  </si>
  <si>
    <t>Руководство и управление в сфере установленных функций органов  местного самоуправления</t>
  </si>
  <si>
    <t xml:space="preserve">Председатель контрольно-счетной комиссии </t>
  </si>
  <si>
    <t>Глава Шкотовского муниципального района</t>
  </si>
  <si>
    <t>Резервный фонд администрации Шкотовского муниципального района</t>
  </si>
  <si>
    <t>Субвенции на создание и обеспечение деятельности комиссий по делам несовершеннолетних и защите их прав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</si>
  <si>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</si>
  <si>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Субвенции на реализацию отдельных государственных полномочий по созданию административных комиссий</t>
  </si>
  <si>
    <t>Оценка недвижимости, признание прав и регулирование отношений муниципальной собственности</t>
  </si>
  <si>
    <t>Функционирование высшего должностного лица субъекта российской федерации и органа местного самоуправления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</si>
  <si>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</si>
  <si>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власти, местных администраций </t>
  </si>
  <si>
    <t>Субсидии юридическим лицам на возмещение недополученных доходов, возникающих в связи с регулированием органами исполнительной власти Приморского края тарифов на перевозки поссажиров и багажа автомобильным транспортом</t>
  </si>
  <si>
    <t xml:space="preserve"> Субсидии юридическим лицам (кроме некомерческих организаций), индивидуальным предпринимателям, физическим лицам</t>
  </si>
  <si>
    <t>Содержание автомобильных дорог муниципального значения на территории Шкотовского муниципального района</t>
  </si>
  <si>
    <t>Ремонт автомобильных дорог муниципального значения на территории Шкотовского муниципального района</t>
  </si>
  <si>
    <t>Проведение мероприятий для детей и молодежи</t>
  </si>
  <si>
    <t>Проведение санитарно-просветительской работы среди граждан Шкотовского муниципального района</t>
  </si>
  <si>
    <t>Пенсии за выслугу лет муниципальным служащим</t>
  </si>
  <si>
    <t>Другие вопросы в области социальной политики</t>
  </si>
  <si>
    <t>1006</t>
  </si>
  <si>
    <t>630</t>
  </si>
  <si>
    <t>Реализация физкультурных и спортивно-массовых мероприятий; участие спортсменов в краевых, межрегиональных и международных физкультурных и спортивных мероприятиях, привлечение медицинского персонала, приобретение инвентаря и формы</t>
  </si>
  <si>
    <t>Обеспечение материального стимулирования организаторов физкультурно-массовой работы в поселениях</t>
  </si>
  <si>
    <t>Расходы на обеспечение деятельности (оказание услуг, выполнение работ) муниципальных учреждений</t>
  </si>
  <si>
    <t>Мероприятия по противодействию распространения наркотиков</t>
  </si>
  <si>
    <t>Мероприятия по профилактике экстремизма и терроризма</t>
  </si>
  <si>
    <t>Создание и поддержка Интернет-портала в сети Интернет</t>
  </si>
  <si>
    <t>Обслуживание муниципального долга</t>
  </si>
  <si>
    <t>730</t>
  </si>
  <si>
    <t>Дотации на выравнивание бюджетной обеспеченности поселений из средств муниципального района</t>
  </si>
  <si>
    <t>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на праве оперативного управления</t>
  </si>
  <si>
    <t>Расходы на приобретение муниципальными учреждениями недвижимого и особо ценного движимого имущества</t>
  </si>
  <si>
    <t>Председатель Думы Шкотовского района</t>
  </si>
  <si>
    <t>Депутаты Думы Шкотовского района</t>
  </si>
  <si>
    <t>Иные закупки товаров, работ и услуг для обеспечения государственных (муниципальных) нужд</t>
  </si>
  <si>
    <t>240</t>
  </si>
  <si>
    <t>Расходы на выплаты персоналу государственных (муниципальных) органов</t>
  </si>
  <si>
    <t>120</t>
  </si>
  <si>
    <t>Уплата налогов, сборови иных платежей</t>
  </si>
  <si>
    <t xml:space="preserve">Исполнение судебных актов </t>
  </si>
  <si>
    <t>830</t>
  </si>
  <si>
    <t xml:space="preserve">Бюджетные инвестиции </t>
  </si>
  <si>
    <t>410</t>
  </si>
  <si>
    <t>Публичные нормативные социальные выплаты гражданам</t>
  </si>
  <si>
    <t>310</t>
  </si>
  <si>
    <t>Социальные выплаты гражданам, кроме публичных нормативных социальных выплат</t>
  </si>
  <si>
    <t>320</t>
  </si>
  <si>
    <t xml:space="preserve">Субсидии бюджетным учреждениям </t>
  </si>
  <si>
    <t>610</t>
  </si>
  <si>
    <t xml:space="preserve">Дотации </t>
  </si>
  <si>
    <t>510</t>
  </si>
  <si>
    <t>Расходы на выплаты персоналу казенных учреждений</t>
  </si>
  <si>
    <t>110</t>
  </si>
  <si>
    <t>850</t>
  </si>
  <si>
    <t>Субвенции бюджетам муниципальных районов Приморского края на осуществление отдельных - полномочий по расчету и предоставлению дотаций на выравнивание бюджетной обеспеченности бюджетам поселений, входящих в их состав</t>
  </si>
  <si>
    <t>Жилищно- коммунальное хозяйство</t>
  </si>
  <si>
    <t>0500</t>
  </si>
  <si>
    <t>Для Приморского краевого суда</t>
  </si>
  <si>
    <t>Жилищное хозяйство</t>
  </si>
  <si>
    <t>0501</t>
  </si>
  <si>
    <t>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(полномочия по ЖКХ)</t>
  </si>
  <si>
    <t>Другие вопросы в области культуры, кинематографии</t>
  </si>
  <si>
    <t>Коммунальное хозяйство</t>
  </si>
  <si>
    <t>0502</t>
  </si>
  <si>
    <t>Информационное освещение деятельности органов местного самоуправления Шкотовского муниципального района в средствах массовой информации</t>
  </si>
  <si>
    <t>Исполнения обязательств по уплате взносов за капитальный ремонт общего имущества в многоквартирных домах</t>
  </si>
  <si>
    <t>Расходы на обеспечение деятельности (оказание услуг, выполнение работ) муниципальных учреждений (Спортивный комплекс "Луч")</t>
  </si>
  <si>
    <t xml:space="preserve">Субсидии автономным учреждениям </t>
  </si>
  <si>
    <t>620</t>
  </si>
  <si>
    <t>00 0 00 00000</t>
  </si>
  <si>
    <t>Непрограммные направления деятельности органов местного самоуправления Шкотовского муниципального района</t>
  </si>
  <si>
    <t>99 0 00 00000</t>
  </si>
  <si>
    <t>18 0 00 00000</t>
  </si>
  <si>
    <t>18 4 00 00000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</si>
  <si>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</si>
  <si>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Шкотовского муниципального района"</t>
  </si>
  <si>
    <t>07 0 00 00000</t>
  </si>
  <si>
    <t>Подпрограмма "Снижение рисков и смягчение последствий чрезвычайных ситуаций природного и техногенного характера в Приморском крае"</t>
  </si>
  <si>
    <t>07 1 00 00000</t>
  </si>
  <si>
    <t>Финансовый резерв для ликвидации чрезвычайных ситуаций в Шкотовском муниципальном районе</t>
  </si>
  <si>
    <t>07 1 01 10060</t>
  </si>
  <si>
    <t>04 0 00 00000</t>
  </si>
  <si>
    <t>Подпрограмма "Улучшение условий и охраны труда в Шкотовском муниципальном районе"</t>
  </si>
  <si>
    <t>04 5 00 00000</t>
  </si>
  <si>
    <t>04 5 01 93100</t>
  </si>
  <si>
    <t>11 0 00 00000</t>
  </si>
  <si>
    <t>Подпрограмма "Развитие информационных систем и информационных сервисов для жителей Шкотовского муниципального района"</t>
  </si>
  <si>
    <t>11 2 00 00000</t>
  </si>
  <si>
    <t>11 2 01 20180</t>
  </si>
  <si>
    <t>Подпрограмма "Информирование населения Шкотовского муниципального района о реализации программ Шкотовского муниципального района и социально значимых объектах и мероприятиях в Шкотовском муниципальном районе"</t>
  </si>
  <si>
    <t>11 6 00 00000</t>
  </si>
  <si>
    <t>11 6 02 20150</t>
  </si>
  <si>
    <t>18 1 00 00000</t>
  </si>
  <si>
    <t>18 1 03 20170</t>
  </si>
  <si>
    <t>99 9 99 93040</t>
  </si>
  <si>
    <t>12 0 00 00000</t>
  </si>
  <si>
    <t>12 1 00 00000</t>
  </si>
  <si>
    <t>12 1 01 60010</t>
  </si>
  <si>
    <t>12 2 00 00000</t>
  </si>
  <si>
    <t>12 2 03 20190</t>
  </si>
  <si>
    <t>12 2 03 20200</t>
  </si>
  <si>
    <t>17 0 00 00000</t>
  </si>
  <si>
    <t>06 0 00 00000</t>
  </si>
  <si>
    <t>06 9 00 00000</t>
  </si>
  <si>
    <t>06 9 02 04060</t>
  </si>
  <si>
    <t>Другие вопросы в области жилищно-коммунального хозяйства</t>
  </si>
  <si>
    <t>Субвенции на регистрацию и учет граждан, имеющих право на получение жилищных субсидий в связис переселением из районов Крайнего Севера и приравненных к ним местностей</t>
  </si>
  <si>
    <t>0505</t>
  </si>
  <si>
    <t>Сельское хозяйство и рыболовство</t>
  </si>
  <si>
    <t>0405</t>
  </si>
  <si>
    <t>Развитие системы отдыха, оздоровления и занятости детей и подростков на территории Шкотовского муниципального района</t>
  </si>
  <si>
    <t>02 3 03 20060</t>
  </si>
  <si>
    <t>Подпрограмма "Поддержка учреждений культуры в Шкотовском муниципальном районе"</t>
  </si>
  <si>
    <t>05 3 00 00000</t>
  </si>
  <si>
    <t>Подпрограмма "Содействие созданию в Шкотовском муниципальном районе новых мест в общеобразовательных организациях Шкотовского муниципального района"</t>
  </si>
  <si>
    <t>02 6 00 00000</t>
  </si>
  <si>
    <t>Субсидии бюджетам муниципальных образований на проектирование и (или) строительство, реконструкцию, модернизацию и капитальный ремонт объектов водопроводно-канализационного хозяйства</t>
  </si>
  <si>
    <t>06 6 00 00000</t>
  </si>
  <si>
    <t>06 6 01 92320</t>
  </si>
  <si>
    <t>99 9 99 59300</t>
  </si>
  <si>
    <t>Содержанае и обслуживание казны Шкотовского муниципального района</t>
  </si>
  <si>
    <t>Благоустройство</t>
  </si>
  <si>
    <t>Подпрограмма "Социальное обеспечение граждан"</t>
  </si>
  <si>
    <t>Основное мероприятие "Меры социального обеспечения граждан"</t>
  </si>
  <si>
    <t>Перевоз невостребованных трупов в морг и к месту захоронения</t>
  </si>
  <si>
    <t>0503</t>
  </si>
  <si>
    <t>03 1 00 00000</t>
  </si>
  <si>
    <t>03 1 01 00000</t>
  </si>
  <si>
    <t>03 1 01 20260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</si>
  <si>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</si>
  <si>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</si>
  <si>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0300</t>
  </si>
  <si>
    <t xml:space="preserve">00 0 00 00000 </t>
  </si>
  <si>
    <t>0309</t>
  </si>
  <si>
    <t>Основное мероприятие "Поддержка дорожного хозяйства Шкотовского муниципального района"</t>
  </si>
  <si>
    <t>12 2 03 00000</t>
  </si>
  <si>
    <t>Исполнение судебных актов</t>
  </si>
  <si>
    <t>12 2 03 S2380</t>
  </si>
  <si>
    <t>06 6 01 S2320</t>
  </si>
  <si>
    <t>03 6 01 10090</t>
  </si>
  <si>
    <t>06 9 03 20320</t>
  </si>
  <si>
    <t>02 2 05 00000</t>
  </si>
  <si>
    <t>Премии и гранты</t>
  </si>
  <si>
    <t>350</t>
  </si>
  <si>
    <t>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 Приморского края</t>
  </si>
  <si>
    <t>Софинансирование из местного бюджета мероприятий по капитальному ремонту зданий муниципальных общеобразовательных учреждений</t>
  </si>
  <si>
    <t>Софинансирование из местного бюджета мероприятий по проектированию и (или) строительству, реконструкции, модернизации и капитальному ремонту объектов водопроводно-канализационного хозяйства</t>
  </si>
  <si>
    <t>Субсидии организациям на возмещение расходов в области ЖКХ</t>
  </si>
  <si>
    <t>06 6 02 60030</t>
  </si>
  <si>
    <t>Муниципальная программа "Обеспечение доступным жильем и качественными услугами жилищно-коммунального хозяйства населения Шкотовского района на 2015-2021 годы"</t>
  </si>
  <si>
    <t>Муниципальная программа "Социальная поддержка населения Шкотовского муниципального района на 2018-2021 годы"</t>
  </si>
  <si>
    <t>Предоставление социальных выплат молодым семьям- участникам Подпрограммы для приобретения (строительства) стандартного жилья</t>
  </si>
  <si>
    <t xml:space="preserve">Субсидии из краевого бюджета бюджетам муниципальных образований Приморского края на социальные выплаты молодым семьям для приобретения (строительства) стандартного жилья </t>
  </si>
  <si>
    <t>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</si>
  <si>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Социтальные выплаты гражданам, кроме публичных нормативных социальных выплат</t>
  </si>
  <si>
    <t>Субвенции, передаваемые органам местного самоуправления городских округов и муниципальных районов Приморского края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</si>
  <si>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99 9 99 93130</t>
  </si>
  <si>
    <t>02 6 Е1 00000</t>
  </si>
  <si>
    <t>Субсидии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</si>
  <si>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05 3 01 92540</t>
  </si>
  <si>
    <t>Массовый спорт</t>
  </si>
  <si>
    <t>1102</t>
  </si>
  <si>
    <t>Основное мероприятие "Обеспечение граждан твердым топливом (дровами)"</t>
  </si>
  <si>
    <t>Субсидии бюджетам муниципальных образований Приморского края на обеспечение граждан твердым топливом (дровами)</t>
  </si>
  <si>
    <t>12 2 R1 00000</t>
  </si>
  <si>
    <t>12 2 R1 53932</t>
  </si>
  <si>
    <t>Основное мероприятие "Развитие кадрового потенциала системы образования Шкотовского района"</t>
  </si>
  <si>
    <t>Материальная поддержка студентов</t>
  </si>
  <si>
    <t>02 2 04 00000</t>
  </si>
  <si>
    <t>02 2 04 20330</t>
  </si>
  <si>
    <t>Софинансирование из местного бюджета субсидии бюджетам муниципальных образований Приморского края на обеспечение граждан твердым топливом (дровами)</t>
  </si>
  <si>
    <t>Софинансирование из местного бюджета субсидии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</si>
  <si>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05 3 01 S2540</t>
  </si>
  <si>
    <t>Основное мероприятие "Обеспечение поддержки муниципальных учреждений культуры в Приморском крае и их работников"</t>
  </si>
  <si>
    <t>Субсидии бюджетам муниципальных образований на государственную поддержку лучших работников муниципальных учреждений культуры, находящихся на территориях сельских поселений</t>
  </si>
  <si>
    <t>Cубсидии бюджетам муниципальных образований на государственную поддержку муниципальных учреждений культуры</t>
  </si>
  <si>
    <t>Софинансирование из местного бюджета мероприятий на государственную поддержку лучших работников муниципальных учреждений культуры, находящихся на территории сельских поселений</t>
  </si>
  <si>
    <t>Софинансирование из местного бюджета мероприятий на государственную поддержку муниципальных учреждений культуры</t>
  </si>
  <si>
    <t>Обеспечение беспрепятственного доступа инвалидов к объектам социальной инфраструктуры и информации</t>
  </si>
  <si>
    <t>99 9 99 10010</t>
  </si>
  <si>
    <t>99 9 99 10020</t>
  </si>
  <si>
    <t>99 9 99 10030</t>
  </si>
  <si>
    <t>99 9 99 10050</t>
  </si>
  <si>
    <t>99 9 99 10060</t>
  </si>
  <si>
    <t>99 9 99 10070</t>
  </si>
  <si>
    <t>99 9 99 20240</t>
  </si>
  <si>
    <t>99 9 99 70590</t>
  </si>
  <si>
    <t>99 9 99 20220</t>
  </si>
  <si>
    <t>Основное мероприятие "Развитие инфраструктуры общеобразовательных организаций"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</si>
  <si>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</si>
  <si>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02 2 01 70590</t>
  </si>
  <si>
    <t>02 2 01 70600</t>
  </si>
  <si>
    <t>02 1 01 70590</t>
  </si>
  <si>
    <t>02 1 01 70600</t>
  </si>
  <si>
    <t>Федеральный проект "Учитель будущего"</t>
  </si>
  <si>
    <t>Субвенции бюджетам муниципальных образований на реализацию отдельных государственных полномочий органов опеки и попечительства в отношении несовершеннолетних</t>
  </si>
  <si>
    <t>Основное мероприятие "Реализация образовательных программ дошкольного образования"</t>
  </si>
  <si>
    <t>02 1 01 00000</t>
  </si>
  <si>
    <t>Подпрограмма "Обеспечение деятельности органов исполнительной власти"</t>
  </si>
  <si>
    <t>18 1 02 20160</t>
  </si>
  <si>
    <t>Дополнительное образование детей</t>
  </si>
  <si>
    <t>0703</t>
  </si>
  <si>
    <t>Строительство объектов централизованного водоотведения п. Подъяпольское и с. Мысовое</t>
  </si>
  <si>
    <t>06 6 01 40210</t>
  </si>
  <si>
    <t>Обустройство контейнерных площадок временного размещения ТКО на территории сельских поселений</t>
  </si>
  <si>
    <t>08 1 01 00000</t>
  </si>
  <si>
    <t>08 1 01 40230</t>
  </si>
  <si>
    <t>Основное мероприятие "Повышение эффективности муниципального управления в сфере градостроения и жилищно-коммунального хозяйства"</t>
  </si>
  <si>
    <t>06 9 02 00000</t>
  </si>
  <si>
    <t>99 9 99 93000</t>
  </si>
  <si>
    <t>Обеспечение защиты прав и законных интересов граждан, общества и государства от коррупции, устранение причин и условий, порождающих коррупцию в Шкотовском муниципальном районе</t>
  </si>
  <si>
    <t>20 0 00 00000</t>
  </si>
  <si>
    <t>20 1 00 00000</t>
  </si>
  <si>
    <t>20 1 01 20310</t>
  </si>
  <si>
    <t>02 2 05 S2340</t>
  </si>
  <si>
    <t>Субвенции бюджетам муниципальных районов на осуществление полномочий Российской Федерации по государственной регистрации актов гражданского состояния за счет средств краевого бюджета</t>
  </si>
  <si>
    <t>99 9 99 93180</t>
  </si>
  <si>
    <t>Субсидии бюджетам муниципальных образований Приморского края на организацию физкультурно-спортивной работы по месту жительства</t>
  </si>
  <si>
    <t>Софинансирование из местного бюджета на субсидии бюджетам муниципальных образований Приморского края на организацию физкультурно-спортивной работы по месту жительства</t>
  </si>
  <si>
    <t>Расходы на обеспечение деятельности (оказание услуг, выполнение работ) муниципальных учреждений (ДЮСШ)</t>
  </si>
  <si>
    <t>Подпрограмма "Развитие дополнительного образования детей и реализация мероприятий молодежной политики"</t>
  </si>
  <si>
    <t>02 3 01 70590</t>
  </si>
  <si>
    <t>Основное мероприятие "Реализация дополнительных общеобразовательных программ и обеспечение условий их предоставления"</t>
  </si>
  <si>
    <t>02 3 01 00000</t>
  </si>
  <si>
    <t xml:space="preserve"> Субсидии некомерческим организациям (за исключением государственных (муниципальных) учреждений, государственных корпораций (компаний), публично - правовых компаний</t>
  </si>
  <si>
    <t>Муниципальная программа Шкотовского муниципального района "Информационное общество" на 2020-2027 годы</t>
  </si>
  <si>
    <t>Муниципальная программа "Экономическое развитие и инновационная экономика Шкотовского муниципального района на 2021-2027 годы"</t>
  </si>
  <si>
    <t>Подпрограмма "Долгосрочное финансовое планирование и организация бюджетного процесса, совершенствование межбюджетных отношений в Шкотовском муниципальном районе на 2021-2027 годы"</t>
  </si>
  <si>
    <t>Муниципальная программа "Развитие культуры Шкотовского муниципального района Приморского края на 2021-2027 годы"</t>
  </si>
  <si>
    <t>Муниципальная программа "Обеспечение доступным жильем и качественными услугами жилищно-коммунального хозяйства населения Шкотовского района на 2020-2027 годы"</t>
  </si>
  <si>
    <t>Муниципальная программа "Развитие физической культуры и спорта Шкотовского муниципального района  на 2020-2025 годы"</t>
  </si>
  <si>
    <t>Муниципальная программа "Развитие образования Шкотовского муниципального района на 2021-2023 годы"</t>
  </si>
  <si>
    <t>Подпрограмма "Развитие системы дошкольного образования Шкотовского муниципального района на 2021-2023 годы"</t>
  </si>
  <si>
    <t>Подпрограмма "Развитие системы общего образования Шкотовского муниципального района на 2021-2023 годы"</t>
  </si>
  <si>
    <t>Подпрограмма "Развитие системы дополнительного образования, отдыха, оздоровления и занятости детей и подростков Шкотовского муниципального района на 2021-2023 годы"</t>
  </si>
  <si>
    <t>Муниципальная программа "Развитие здравоохранения в Шкотовском муниципальном районе на 2021-2024 годы"</t>
  </si>
  <si>
    <t>Субсидии на приобретение и поставку спортивного инвентаря, спортивного оборудования и иниги имущества для развития массового спорта</t>
  </si>
  <si>
    <t>Софинансирование из местного бюджета на субсидии на приобретение и поставку спортивного инвентаря, спортивного оборудования и иниги имущества для развития массового спорта</t>
  </si>
  <si>
    <t>02 2 05 92340</t>
  </si>
  <si>
    <t>Муниципальная программа  "Охрана окружающей среды Шкотовского муниципального района на 2020-2027 годы"</t>
  </si>
  <si>
    <t>Подпрограмма  "Обращение с  отходами в Шкотовском муниципальном районе на 2020-2027 годы"</t>
  </si>
  <si>
    <t>Основное мероприятие "Совершенствование системы обращения с  отходами в Шкотовском муниципальном районе"</t>
  </si>
  <si>
    <t>Обеспечение пожарной безопасности</t>
  </si>
  <si>
    <t>0310</t>
  </si>
  <si>
    <t>Компенсационные выплаты за найм жилого помещения</t>
  </si>
  <si>
    <t>02 6 Е1 10100</t>
  </si>
  <si>
    <t>Муниципальная пограмма "Противодействие коррупции в Шкотовском муниципальном районе на 2022 - 2025 годы"</t>
  </si>
  <si>
    <t>Подпрограмма "Противодействие коррупции в Шкотовском муниципальном районе на 2022-2025 годы"</t>
  </si>
  <si>
    <t xml:space="preserve">05 3 А2 55194 </t>
  </si>
  <si>
    <t xml:space="preserve">05 3 А2 55195 </t>
  </si>
  <si>
    <t>Обеспечение персонифицированного финансирования дополнительного образования детей</t>
  </si>
  <si>
    <t>02 3 01 20280</t>
  </si>
  <si>
    <t>Питание детей в дошкольных образовательных учреждениях за счет средств резервного фонда администрации</t>
  </si>
  <si>
    <t>Муниципальная программа Шкотовского муниципального района "Безопасный город" на 2021-2025 годы</t>
  </si>
  <si>
    <t>Подпрограмма "Комплексные меры профилактики правонарушений, экстремизма и терроризма, незаконного потребления наркотических средств и психотропных веществ в Шкотовском муниципальном районе" на 2021-2025 годы</t>
  </si>
  <si>
    <t>Федеральный проект "Региональная и местная дорожная сеть"</t>
  </si>
  <si>
    <t xml:space="preserve">Финансовое обеспечение дорожной деятельности в рамках реализации национального проекта "Безопасные  качественные дороги" (на автомобильных дорогах местного значения на территории Приморского края) </t>
  </si>
  <si>
    <t xml:space="preserve">Финансовое обеспечение дорожной деятельности в рамках реализации национального проекта "Безопасные  качественные дороги" (на автомобильных дорогах местного значения на территории Приморского края) за счет средств местного бюджета </t>
  </si>
  <si>
    <t>Комплекс процессных мероприятий "Совершенствование управления системой образования"</t>
  </si>
  <si>
    <t>02 4 50 00000</t>
  </si>
  <si>
    <t>02 4 50 93160</t>
  </si>
  <si>
    <t>Софинансирование из местного бюджета на субсидии бюджетам муниципальных образований Приморского края на проектирование, строительство (реконструкция) автомобильных дорог общего пользования населенных пунктов за счет дорожного фонда Приморского края</t>
  </si>
  <si>
    <t>Бюджетные инвестиции в объекты капитального строительства государственной (муниципальной) собственности</t>
  </si>
  <si>
    <t xml:space="preserve">Софинансирование из местного бюджете на субсидии на строительство подъездных автомобильных дорог, подъездов к земельным участкам, предоставленным на бесплатной основе гражданам, имеющим трех и более детей, и гражданам, имеющим вдух детей, а также молодым семьям </t>
  </si>
  <si>
    <t>12 2 03 S2450</t>
  </si>
  <si>
    <t>Основное мероприятие "Пропаганда и популяризация предпринимательской деятельности"</t>
  </si>
  <si>
    <t>Оказание информационной поддержки</t>
  </si>
  <si>
    <t>17 2 03 00000</t>
  </si>
  <si>
    <t>17 2 03 60060</t>
  </si>
  <si>
    <t>Комплекс процессных мероприятий "Меры социальной поддержки детей-сирот и детей, оставшихся без попечения родителей"</t>
  </si>
  <si>
    <t>03 4 03 00000</t>
  </si>
  <si>
    <t>Социальная поддержка детей, оставшихся без попечения родителей, и лиц, принявших на воспитание в семью детей, оставшихся без попечения родителей</t>
  </si>
  <si>
    <t>03 4 03 93050</t>
  </si>
  <si>
    <t>03 4 04 93090</t>
  </si>
  <si>
    <t>Комплексы процессных мероприятий</t>
  </si>
  <si>
    <t>06 4 00 00000</t>
  </si>
  <si>
    <t>Комплекс процессных мероприятий "Выполнение обязательств по предоставлению жилых помещений детям-сиротам и детям, оставшимся без попечения родителей, лиц из их числа по договорам найма специализированных жилых помещений"</t>
  </si>
  <si>
    <t>06 4 06 00000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</si>
  <si>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</si>
  <si>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06 4 06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</si>
  <si>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краевого бюджета</t>
  </si>
  <si>
    <t>06 4 06 M0820</t>
  </si>
  <si>
    <t>09 4 01 92230</t>
  </si>
  <si>
    <t>09 4 01 S2230</t>
  </si>
  <si>
    <t>09 4 02 92190</t>
  </si>
  <si>
    <t>09 4 02 S2190</t>
  </si>
  <si>
    <t>Комплекс процессных мероприятий "Обеспечение поддержки культуры в Шкотовском муниципальном районе"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</si>
  <si>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</si>
  <si>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Софинансирование из местного бюджета  по субсидиям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</si>
  <si>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05 4 04 00000</t>
  </si>
  <si>
    <t>05 4 04 R5190</t>
  </si>
  <si>
    <t>05 4 04 L5190</t>
  </si>
  <si>
    <t>Реализация федеральной целевой программы "Увековечение памяти погибших при защите Отечества на 2019-2025 годы" за счёт средств краевого бюджета</t>
  </si>
  <si>
    <t>Реализация федеральной целевой программы "Увековечение памяти погибших при защите Отечества на 2019 - 2024 годы"</t>
  </si>
  <si>
    <t>19 4 03 Q2990</t>
  </si>
  <si>
    <t>Комплекс процессных мероприятий "Реализация образовательных программ дошкольного образования"</t>
  </si>
  <si>
    <t>02 4 00 00000</t>
  </si>
  <si>
    <t>02 4 10 00000</t>
  </si>
  <si>
    <t>02 4 10 93070</t>
  </si>
  <si>
    <t>Комплекс процессных мероприятий "Реализация общеобразовательных программ и развитие системы общего образования"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</si>
  <si>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</si>
  <si>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</si>
  <si>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</si>
  <si>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02 4 20 00000</t>
  </si>
  <si>
    <t>02 4 20 53030</t>
  </si>
  <si>
    <t>02 4 20 93060</t>
  </si>
  <si>
    <t>02 4 20 R3040</t>
  </si>
  <si>
    <t>Обеспечение бесплатным питанием детей, обучающихся в муниципальных образовательных организациях Приморского края</t>
  </si>
  <si>
    <t>02 4 20 93150</t>
  </si>
  <si>
    <t>Комплекс процессных мероприятий "Социальная поддержка, направленная на повышение доступности услуг, предоставляемых организациями отдыха и оздоровления детей"</t>
  </si>
  <si>
    <t>Обеспечение оздоровления и отдыха детей Приморского края (за исключением организации отдыха детей в каникулярное время)</t>
  </si>
  <si>
    <t>02 4 31 00000</t>
  </si>
  <si>
    <t>02 4 31 93080</t>
  </si>
  <si>
    <t>02 1 Е1 93140</t>
  </si>
  <si>
    <t>Подпрограмма "Создание условий для обеспечения качественными услугами жилищно-коммунального хозяйства Шкотовского муниципального района" на 2020-2027 годы</t>
  </si>
  <si>
    <t>18 4 09 51200</t>
  </si>
  <si>
    <t>Региональный проект "Современная школа"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</si>
  <si>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</si>
  <si>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 1 E1 00000</t>
  </si>
  <si>
    <t>02 1 EВ 51790</t>
  </si>
  <si>
    <t>Региональный проект "Успех каждого ребенка"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</si>
  <si>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</si>
  <si>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Софинансирование из местного бюджета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</si>
  <si>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02 1 E2 00000</t>
  </si>
  <si>
    <t>02 1 E2 50980</t>
  </si>
  <si>
    <t>Региональный проект "Модернизация школьных систем образования в Приморском крае"</t>
  </si>
  <si>
    <t>Реализация мероприятий по модернизации школьных систем образования</t>
  </si>
  <si>
    <t>Софинансирование из местного бюджета на реализацию мероприятий по модернизации школьных систем образования</t>
  </si>
  <si>
    <t>02 2 1Ж 00000</t>
  </si>
  <si>
    <t>02 2 1Ж L7500</t>
  </si>
  <si>
    <t>Региональный проект "Культурная среда"</t>
  </si>
  <si>
    <t>Развитие сети учреждений культурно-досугового типа</t>
  </si>
  <si>
    <t>Софинансирование из местного бюджета на развитие сети учреждений культурно-досугового типа</t>
  </si>
  <si>
    <t>05 1 A1 00000</t>
  </si>
  <si>
    <t>05 1 A1 55130</t>
  </si>
  <si>
    <t>06 4 05 L4970</t>
  </si>
  <si>
    <t>19 4 03 L2990</t>
  </si>
  <si>
    <t>Софинансирование из местного бюджета</t>
  </si>
  <si>
    <t>19 4 03 S2990</t>
  </si>
  <si>
    <t>06 4 01 93120</t>
  </si>
  <si>
    <t>06 4 10 00000</t>
  </si>
  <si>
    <t>06 4 10 92620</t>
  </si>
  <si>
    <t>06 4 10 S2620</t>
  </si>
  <si>
    <t>17 4 06 93110</t>
  </si>
  <si>
    <t>Отклонения от плана (+,-)</t>
  </si>
  <si>
    <t>% исполнения от первоначального плана</t>
  </si>
  <si>
    <t>% исполнения от плана с учетом внесенных изменений</t>
  </si>
  <si>
    <t>Первоначальный бюджет на 2023 год</t>
  </si>
  <si>
    <r>
      <t xml:space="preserve"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Об актах гражданского состояния</t>
    </r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 xml:space="preserve"> полномочий Российской Федерации по государственной регистрации актов гражданского состояния</t>
    </r>
  </si>
  <si>
    <t>360</t>
  </si>
  <si>
    <t xml:space="preserve">Субвенции бюджетам муниципальных образований Приморского края на осуществление отдельных государственных полномочий Приморского края по организации мероприятий при осуществлении деятельности по обращению с животными без </t>
  </si>
  <si>
    <t>-</t>
  </si>
  <si>
    <t>19 4 03 20320</t>
  </si>
  <si>
    <t>Проведение мероприятий по восстановлению воинских захоронений</t>
  </si>
  <si>
    <t>19 4 03 00000</t>
  </si>
  <si>
    <t>Программа ""Патриотическое воспитание граждан, реализация государственной национальной политики и развитие институтов гражданского общества на территории Приморского края" на 2020-2027 годы"</t>
  </si>
  <si>
    <t>Комплекс процессных мероприятий "Мероприятия историко-патриотической, патриотической, культурно-патриотической, спортивно-патриотической направленности"</t>
  </si>
  <si>
    <t>Иные выплаты населению</t>
  </si>
  <si>
    <t>Водное хозяйство</t>
  </si>
  <si>
    <t>0406</t>
  </si>
  <si>
    <t xml:space="preserve">Иные межбюджетные трансферты бюджетам поселений из бюджета муниципального района на выполнение полномочий по созданию 
условий для обеспечения поселения, услугами 
по организации досуга и услугами 
организаций культуры
</t>
  </si>
  <si>
    <t>05 1 01 04070</t>
  </si>
  <si>
    <t>Субсидии из резервного фонда Правительства Приморского края по ликвидации чрезвычайных ситуаций природного и техногенного характера</t>
  </si>
  <si>
    <t>99 9 99 23800</t>
  </si>
  <si>
    <t>Субсидии юридическим лицам (кроме некомерческих организаций), индивидуальным предпринимателям, физическим лицам</t>
  </si>
  <si>
    <t>Муниципальная программа "Социальная поддержка населения Шкотовского муниципального района на 2018-2023 годы"</t>
  </si>
  <si>
    <t>Муниципальная программа "Содействие занятости населения Шкотовского муниципального района на 2014-2023 годы"</t>
  </si>
  <si>
    <t>Подпрограмма  "Создание условий для оказания медицинской помощи нселению на территории Шкотовского муниципального района на 2021-2024 годы"</t>
  </si>
  <si>
    <t>244</t>
  </si>
  <si>
    <t>Другие вопросы в области национальной экономики</t>
  </si>
  <si>
    <t>Подпрограмма "Развитие и поддержка малого и среднего предпринимательства в Шкотовском муниципальном районе на 2021-2027 годы"</t>
  </si>
  <si>
    <t>17 2 00 00000</t>
  </si>
  <si>
    <t>Муниципальная программа "Развитие транспортного комплекса Шкотовского муниципального района на 2014-2027 годы"</t>
  </si>
  <si>
    <t>Подпрограмма "Развитие дорожной отрасли в Шкотовском муниципальном районе на 2014-2027 годы"</t>
  </si>
  <si>
    <t xml:space="preserve">Подпрограмма  "Развитие транспортного комплекса Шкотовского муниципального района на 2014-2027 годы" </t>
  </si>
  <si>
    <t>8=6-7</t>
  </si>
  <si>
    <t>9=7/5*100</t>
  </si>
  <si>
    <t>10=7/6*100</t>
  </si>
  <si>
    <t xml:space="preserve">Отчет об исполнении расходной части бюджета Шкотовского муниципального района на 01.01.2024 года 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</t>
  </si>
  <si>
    <t>Назначено с учетом внесенных изменений на 01.01.2024 год</t>
  </si>
  <si>
    <t>Исполнено на 01.01.2024 год</t>
  </si>
  <si>
    <t>0105</t>
  </si>
  <si>
    <t>1301</t>
  </si>
  <si>
    <t>19 0 00 00000</t>
  </si>
  <si>
    <t>19 4 00 00000</t>
  </si>
  <si>
    <t>Судебная система</t>
  </si>
  <si>
    <t>02 3 06 00000</t>
  </si>
  <si>
    <t>Основное мероприятие "Реализация мероприятий, направленных на привлечение детей и молодежи к участию в районных и краевых массовых мероприятиях и повышение качества жизни детей"</t>
  </si>
  <si>
    <t>02 3 03 00000</t>
  </si>
  <si>
    <t>Основное мероприятие "Организация и обеспечение отдыха и оздоровления детей и подростков Шкотовского муниципального района"</t>
  </si>
  <si>
    <t>05 1 01 00000</t>
  </si>
  <si>
    <t>Основное мероприятие "Обеспечение деятельности Муниципального казенного учреждения "Культурно-информационный центр"  Шкотовского муниципального района"</t>
  </si>
  <si>
    <t>05 2 01 00000</t>
  </si>
  <si>
    <t xml:space="preserve">05 3 А2 00000 </t>
  </si>
  <si>
    <t>05 3 01 00000</t>
  </si>
  <si>
    <t>03 4 04 00000</t>
  </si>
  <si>
    <t>Комплекс процессных мероприятий "Меры социальной поддержки семей, имеющих детей"</t>
  </si>
  <si>
    <t>06 4 05 00000</t>
  </si>
  <si>
    <t>Основное мероприятие "Обеспечение выплаты молодым семьям субсидий на приобретение (строительств) жилья экономкласса"</t>
  </si>
  <si>
    <t>03 5 01 00000</t>
  </si>
  <si>
    <t>Основное мероприятие "Мероприятия по адаптации приоритетных объектов социальной, транспортной, инженерной инфраструктуры для обеспечения доступности и получения услуг инвалидами и другими маломобильными группами населения"</t>
  </si>
  <si>
    <t>Приложение № 3</t>
  </si>
  <si>
    <t>к муниципальному правовому акту</t>
  </si>
  <si>
    <t>Шкотовского муниципального района</t>
  </si>
  <si>
    <t>от______2024 г. №_____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</si>
</sst>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0000"/>
    <numFmt numFmtId="166" formatCode="#,##0.00000"/>
  </numFmts>
  <fonts count="13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color indexed="8"/>
      <name val="Arial Cyr"/>
    </font>
    <font>
      <b/>
      <sz val="14"/>
      <name val="Times New Roman"/>
      <family val="1"/>
      <charset val="204"/>
    </font>
    <font>
      <sz val="12"/>
      <name val="Calibri"/>
      <family val="2"/>
      <charset val="204"/>
    </font>
    <font>
      <sz val="12"/>
      <color indexed="8"/>
      <name val="Times New Roman"/>
      <family val="1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1">
      <alignment vertical="top" wrapText="1"/>
    </xf>
    <xf numFmtId="0" fontId="1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top"/>
    </xf>
    <xf numFmtId="0" fontId="0" fillId="0" borderId="0" xfId="0" applyFont="1"/>
    <xf numFmtId="2" fontId="0" fillId="0" borderId="0" xfId="0" applyNumberFormat="1" applyFont="1" applyAlignment="1">
      <alignment vertical="top"/>
    </xf>
    <xf numFmtId="4" fontId="2" fillId="0" borderId="0" xfId="0" applyNumberFormat="1" applyFont="1"/>
    <xf numFmtId="0" fontId="2" fillId="0" borderId="0" xfId="0" applyFont="1" applyFill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0" fillId="0" borderId="0" xfId="0" applyFont="1"/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6" fillId="0" borderId="2" xfId="0" applyNumberFormat="1" applyFont="1" applyFill="1" applyBorder="1" applyAlignment="1">
      <alignment horizontal="center" vertical="center" shrinkToFit="1"/>
    </xf>
    <xf numFmtId="0" fontId="4" fillId="0" borderId="0" xfId="0" applyFont="1" applyFill="1"/>
    <xf numFmtId="0" fontId="2" fillId="0" borderId="2" xfId="0" applyFont="1" applyFill="1" applyBorder="1" applyAlignment="1">
      <alignment horizontal="center" vertical="center"/>
    </xf>
    <xf numFmtId="11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166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166" fontId="5" fillId="0" borderId="2" xfId="3" applyNumberFormat="1" applyFont="1" applyFill="1" applyBorder="1" applyAlignment="1">
      <alignment horizontal="center" vertical="center"/>
    </xf>
    <xf numFmtId="4" fontId="5" fillId="0" borderId="2" xfId="3" applyNumberFormat="1" applyFont="1" applyFill="1" applyBorder="1" applyAlignment="1">
      <alignment horizontal="center" vertical="center"/>
    </xf>
    <xf numFmtId="165" fontId="5" fillId="0" borderId="2" xfId="3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4" fontId="2" fillId="0" borderId="2" xfId="0" applyNumberFormat="1" applyFont="1" applyFill="1" applyBorder="1" applyAlignment="1">
      <alignment horizontal="center" vertical="center" shrinkToFit="1"/>
    </xf>
    <xf numFmtId="166" fontId="2" fillId="0" borderId="2" xfId="0" applyNumberFormat="1" applyFon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 shrinkToFit="1"/>
    </xf>
    <xf numFmtId="166" fontId="0" fillId="0" borderId="0" xfId="0" applyNumberFormat="1" applyFont="1"/>
    <xf numFmtId="166" fontId="2" fillId="0" borderId="0" xfId="0" applyNumberFormat="1" applyFont="1"/>
    <xf numFmtId="49" fontId="5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Font="1"/>
    <xf numFmtId="49" fontId="5" fillId="0" borderId="0" xfId="0" applyNumberFormat="1" applyFont="1"/>
    <xf numFmtId="49" fontId="3" fillId="0" borderId="0" xfId="0" applyNumberFormat="1" applyFont="1"/>
    <xf numFmtId="166" fontId="3" fillId="0" borderId="0" xfId="0" applyNumberFormat="1" applyFont="1"/>
    <xf numFmtId="166" fontId="3" fillId="0" borderId="0" xfId="0" applyNumberFormat="1" applyFont="1" applyAlignment="1">
      <alignment vertical="top"/>
    </xf>
    <xf numFmtId="0" fontId="0" fillId="0" borderId="0" xfId="0" applyFont="1"/>
    <xf numFmtId="0" fontId="5" fillId="0" borderId="4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4" fontId="5" fillId="0" borderId="7" xfId="3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3" xfId="1" applyNumberFormat="1" applyFont="1" applyFill="1" applyBorder="1" applyAlignment="1" applyProtection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 wrapText="1"/>
    </xf>
    <xf numFmtId="0" fontId="2" fillId="0" borderId="3" xfId="2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6" fontId="6" fillId="2" borderId="9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4">
    <cellStyle name="xl33" xfId="1"/>
    <cellStyle name="Обычный" xfId="0" builtinId="0"/>
    <cellStyle name="Обычный_Приложение 6, 7 раздел подраздел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6"/>
  <sheetViews>
    <sheetView showGridLines="0" tabSelected="1" zoomScaleSheetLayoutView="110" workbookViewId="0">
      <selection activeCell="C9" sqref="C9"/>
    </sheetView>
  </sheetViews>
  <sheetFormatPr defaultColWidth="8.85546875" defaultRowHeight="12.75" outlineLevelRow="5"/>
  <cols>
    <col min="1" max="1" width="50.7109375" style="7" customWidth="1"/>
    <col min="2" max="2" width="11.7109375" style="64" customWidth="1"/>
    <col min="3" max="3" width="15.7109375" style="7" customWidth="1"/>
    <col min="4" max="4" width="11.5703125" style="7" customWidth="1"/>
    <col min="5" max="5" width="18.140625" style="7" customWidth="1"/>
    <col min="6" max="6" width="18.28515625" style="8" customWidth="1"/>
    <col min="7" max="7" width="18.7109375" style="7" customWidth="1"/>
    <col min="8" max="8" width="17.7109375" style="7" customWidth="1"/>
    <col min="9" max="9" width="18.7109375" style="7" customWidth="1"/>
    <col min="10" max="10" width="19.28515625" style="7" customWidth="1"/>
    <col min="11" max="16384" width="8.85546875" style="7"/>
  </cols>
  <sheetData>
    <row r="1" spans="1:12" s="13" customFormat="1" ht="28.15" customHeight="1">
      <c r="B1" s="64"/>
      <c r="F1" s="8"/>
      <c r="I1" s="115" t="s">
        <v>519</v>
      </c>
      <c r="J1" s="115"/>
      <c r="K1" s="69"/>
      <c r="L1" s="61"/>
    </row>
    <row r="2" spans="1:12" s="13" customFormat="1">
      <c r="B2" s="64"/>
      <c r="F2" s="8"/>
      <c r="I2" s="115" t="s">
        <v>520</v>
      </c>
      <c r="J2" s="115"/>
      <c r="K2" s="69"/>
      <c r="L2" s="61"/>
    </row>
    <row r="3" spans="1:12" s="13" customFormat="1" ht="19.899999999999999" customHeight="1">
      <c r="B3" s="64"/>
      <c r="F3" s="8"/>
      <c r="I3" s="115" t="s">
        <v>521</v>
      </c>
      <c r="J3" s="115"/>
      <c r="K3" s="69"/>
      <c r="L3" s="61"/>
    </row>
    <row r="4" spans="1:12" s="13" customFormat="1" ht="22.5" customHeight="1">
      <c r="B4" s="64"/>
      <c r="F4" s="8"/>
      <c r="I4" s="116" t="s">
        <v>522</v>
      </c>
      <c r="J4" s="115"/>
      <c r="K4" s="69"/>
      <c r="L4" s="61"/>
    </row>
    <row r="5" spans="1:12" s="69" customFormat="1" ht="14.65" customHeight="1">
      <c r="B5" s="64"/>
      <c r="F5" s="8"/>
      <c r="L5" s="61"/>
    </row>
    <row r="6" spans="1:12" s="69" customFormat="1" ht="14.65" customHeight="1">
      <c r="B6" s="64"/>
      <c r="F6" s="8"/>
      <c r="L6" s="61"/>
    </row>
    <row r="7" spans="1:12" s="1" customFormat="1" ht="40.15" customHeight="1">
      <c r="A7" s="113" t="s">
        <v>496</v>
      </c>
      <c r="B7" s="113"/>
      <c r="C7" s="113"/>
      <c r="D7" s="113"/>
      <c r="E7" s="113"/>
      <c r="F7" s="113"/>
      <c r="G7" s="114"/>
      <c r="H7" s="113"/>
      <c r="I7" s="113"/>
      <c r="J7" s="113"/>
      <c r="L7" s="62"/>
    </row>
    <row r="8" spans="1:12" s="1" customFormat="1" ht="24" customHeight="1" thickBot="1">
      <c r="A8" s="4"/>
      <c r="B8" s="65"/>
      <c r="C8" s="4"/>
      <c r="D8" s="4"/>
      <c r="F8" s="2"/>
      <c r="G8" s="2"/>
      <c r="H8" s="2"/>
      <c r="I8" s="9"/>
      <c r="J8" s="10" t="s">
        <v>108</v>
      </c>
      <c r="L8" s="62"/>
    </row>
    <row r="9" spans="1:12" s="1" customFormat="1" ht="78.75">
      <c r="A9" s="70" t="s">
        <v>54</v>
      </c>
      <c r="B9" s="71" t="s">
        <v>84</v>
      </c>
      <c r="C9" s="72" t="s">
        <v>55</v>
      </c>
      <c r="D9" s="72" t="s">
        <v>56</v>
      </c>
      <c r="E9" s="73" t="s">
        <v>465</v>
      </c>
      <c r="F9" s="74" t="s">
        <v>497</v>
      </c>
      <c r="G9" s="75" t="s">
        <v>498</v>
      </c>
      <c r="H9" s="75" t="s">
        <v>462</v>
      </c>
      <c r="I9" s="76" t="s">
        <v>463</v>
      </c>
      <c r="J9" s="77" t="s">
        <v>464</v>
      </c>
      <c r="L9" s="62"/>
    </row>
    <row r="10" spans="1:12" s="1" customFormat="1" ht="18" customHeight="1">
      <c r="A10" s="11">
        <v>1</v>
      </c>
      <c r="B10" s="63">
        <v>2</v>
      </c>
      <c r="C10" s="5">
        <v>3</v>
      </c>
      <c r="D10" s="5">
        <v>4</v>
      </c>
      <c r="E10" s="12">
        <v>5</v>
      </c>
      <c r="F10" s="5">
        <v>6</v>
      </c>
      <c r="G10" s="12">
        <v>7</v>
      </c>
      <c r="H10" s="5" t="s">
        <v>493</v>
      </c>
      <c r="I10" s="12" t="s">
        <v>494</v>
      </c>
      <c r="J10" s="78" t="s">
        <v>495</v>
      </c>
      <c r="L10" s="62"/>
    </row>
    <row r="11" spans="1:12" s="29" customFormat="1" ht="15.75" outlineLevel="5">
      <c r="A11" s="79" t="s">
        <v>47</v>
      </c>
      <c r="B11" s="24" t="s">
        <v>72</v>
      </c>
      <c r="C11" s="24" t="s">
        <v>187</v>
      </c>
      <c r="D11" s="30" t="s">
        <v>45</v>
      </c>
      <c r="E11" s="19">
        <f>E12+E16+E26+E35+E40+E47+E51</f>
        <v>145721.35756</v>
      </c>
      <c r="F11" s="19">
        <f>F12+F16+F26+F35+F40+F47+F51</f>
        <v>178714.28213000001</v>
      </c>
      <c r="G11" s="19">
        <f>G12+G16+G26+G35+G40+G47+G51</f>
        <v>163365.07161000001</v>
      </c>
      <c r="H11" s="19">
        <f t="shared" ref="H11:H42" si="0">$F11-$G11</f>
        <v>15349.210520000001</v>
      </c>
      <c r="I11" s="27">
        <f t="shared" ref="I11:I31" si="1">$G11/$E11*100</f>
        <v>112.11</v>
      </c>
      <c r="J11" s="80">
        <f t="shared" ref="J11:J43" si="2">$G11/$F11*100</f>
        <v>91.41</v>
      </c>
    </row>
    <row r="12" spans="1:12" s="29" customFormat="1" ht="47.25" outlineLevel="5">
      <c r="A12" s="81" t="s">
        <v>126</v>
      </c>
      <c r="B12" s="21" t="s">
        <v>127</v>
      </c>
      <c r="C12" s="14" t="s">
        <v>187</v>
      </c>
      <c r="D12" s="14" t="s">
        <v>61</v>
      </c>
      <c r="E12" s="17">
        <f t="shared" ref="E12:G14" si="3">E13</f>
        <v>2051</v>
      </c>
      <c r="F12" s="17">
        <f t="shared" si="3"/>
        <v>3081.4377899999999</v>
      </c>
      <c r="G12" s="17">
        <f t="shared" si="3"/>
        <v>2551.9333700000002</v>
      </c>
      <c r="H12" s="17">
        <f t="shared" si="0"/>
        <v>529.50441999999998</v>
      </c>
      <c r="I12" s="25">
        <f t="shared" si="1"/>
        <v>124.42</v>
      </c>
      <c r="J12" s="82">
        <f t="shared" si="2"/>
        <v>82.82</v>
      </c>
    </row>
    <row r="13" spans="1:12" s="29" customFormat="1" ht="47.25" outlineLevel="5">
      <c r="A13" s="83" t="s">
        <v>188</v>
      </c>
      <c r="B13" s="21" t="s">
        <v>127</v>
      </c>
      <c r="C13" s="14" t="s">
        <v>189</v>
      </c>
      <c r="D13" s="14" t="s">
        <v>61</v>
      </c>
      <c r="E13" s="17">
        <f t="shared" si="3"/>
        <v>2051</v>
      </c>
      <c r="F13" s="17">
        <f t="shared" si="3"/>
        <v>3081.4377899999999</v>
      </c>
      <c r="G13" s="17">
        <f t="shared" si="3"/>
        <v>2551.9333700000002</v>
      </c>
      <c r="H13" s="17">
        <f t="shared" si="0"/>
        <v>529.50441999999998</v>
      </c>
      <c r="I13" s="25">
        <f t="shared" si="1"/>
        <v>124.42</v>
      </c>
      <c r="J13" s="82">
        <f t="shared" si="2"/>
        <v>82.82</v>
      </c>
    </row>
    <row r="14" spans="1:12" s="29" customFormat="1" ht="15.75" outlineLevel="5">
      <c r="A14" s="81" t="s">
        <v>120</v>
      </c>
      <c r="B14" s="21" t="s">
        <v>127</v>
      </c>
      <c r="C14" s="14" t="s">
        <v>297</v>
      </c>
      <c r="D14" s="14" t="s">
        <v>61</v>
      </c>
      <c r="E14" s="17">
        <f t="shared" si="3"/>
        <v>2051</v>
      </c>
      <c r="F14" s="17">
        <f t="shared" si="3"/>
        <v>3081.4377899999999</v>
      </c>
      <c r="G14" s="17">
        <f t="shared" si="3"/>
        <v>2551.9333700000002</v>
      </c>
      <c r="H14" s="17">
        <f t="shared" si="0"/>
        <v>529.50441999999998</v>
      </c>
      <c r="I14" s="25">
        <f t="shared" si="1"/>
        <v>124.42</v>
      </c>
      <c r="J14" s="82">
        <f t="shared" si="2"/>
        <v>82.82</v>
      </c>
    </row>
    <row r="15" spans="1:12" s="31" customFormat="1" ht="31.5" outlineLevel="5">
      <c r="A15" s="81" t="s">
        <v>154</v>
      </c>
      <c r="B15" s="21" t="s">
        <v>127</v>
      </c>
      <c r="C15" s="14" t="s">
        <v>297</v>
      </c>
      <c r="D15" s="14">
        <v>120</v>
      </c>
      <c r="E15" s="17">
        <v>2051</v>
      </c>
      <c r="F15" s="17">
        <v>3081.4377899999999</v>
      </c>
      <c r="G15" s="17">
        <v>2551.9333700000002</v>
      </c>
      <c r="H15" s="17">
        <f t="shared" si="0"/>
        <v>529.50441999999998</v>
      </c>
      <c r="I15" s="25">
        <f t="shared" si="1"/>
        <v>124.42</v>
      </c>
      <c r="J15" s="82">
        <f t="shared" si="2"/>
        <v>82.82</v>
      </c>
    </row>
    <row r="16" spans="1:12" s="31" customFormat="1" ht="63" outlineLevel="5">
      <c r="A16" s="81" t="s">
        <v>62</v>
      </c>
      <c r="B16" s="21" t="s">
        <v>75</v>
      </c>
      <c r="C16" s="14" t="s">
        <v>187</v>
      </c>
      <c r="D16" s="21" t="s">
        <v>45</v>
      </c>
      <c r="E16" s="17">
        <f>E17</f>
        <v>10590.8</v>
      </c>
      <c r="F16" s="17">
        <f>F17</f>
        <v>12951.47214</v>
      </c>
      <c r="G16" s="17">
        <f>G17</f>
        <v>12779.904210000001</v>
      </c>
      <c r="H16" s="17">
        <f t="shared" si="0"/>
        <v>171.56792999999999</v>
      </c>
      <c r="I16" s="25">
        <f t="shared" si="1"/>
        <v>120.67</v>
      </c>
      <c r="J16" s="82">
        <f t="shared" si="2"/>
        <v>98.68</v>
      </c>
    </row>
    <row r="17" spans="1:10" s="31" customFormat="1" ht="47.25" outlineLevel="5">
      <c r="A17" s="83" t="s">
        <v>188</v>
      </c>
      <c r="B17" s="21" t="s">
        <v>75</v>
      </c>
      <c r="C17" s="14" t="s">
        <v>189</v>
      </c>
      <c r="D17" s="21" t="s">
        <v>45</v>
      </c>
      <c r="E17" s="17">
        <f>E18+E22+E24</f>
        <v>10590.8</v>
      </c>
      <c r="F17" s="17">
        <f>F18+F22+F24</f>
        <v>12951.47214</v>
      </c>
      <c r="G17" s="17">
        <f>G18+G22+G24</f>
        <v>12779.904210000001</v>
      </c>
      <c r="H17" s="17">
        <f t="shared" si="0"/>
        <v>171.56792999999999</v>
      </c>
      <c r="I17" s="25">
        <f t="shared" si="1"/>
        <v>120.67</v>
      </c>
      <c r="J17" s="82">
        <f t="shared" si="2"/>
        <v>98.68</v>
      </c>
    </row>
    <row r="18" spans="1:10" s="29" customFormat="1" ht="47.25" outlineLevel="5">
      <c r="A18" s="81" t="s">
        <v>118</v>
      </c>
      <c r="B18" s="21" t="s">
        <v>75</v>
      </c>
      <c r="C18" s="14" t="s">
        <v>298</v>
      </c>
      <c r="D18" s="21" t="s">
        <v>45</v>
      </c>
      <c r="E18" s="17">
        <f>E19+E20+E21</f>
        <v>6488.8</v>
      </c>
      <c r="F18" s="17">
        <f>F19+F20+F21</f>
        <v>7430.31034</v>
      </c>
      <c r="G18" s="17">
        <f>G19+G20+G21</f>
        <v>7279.7285000000002</v>
      </c>
      <c r="H18" s="17">
        <f t="shared" si="0"/>
        <v>150.58184</v>
      </c>
      <c r="I18" s="25">
        <f t="shared" si="1"/>
        <v>112.19</v>
      </c>
      <c r="J18" s="82">
        <f t="shared" si="2"/>
        <v>97.97</v>
      </c>
    </row>
    <row r="19" spans="1:10" s="29" customFormat="1" ht="31.5" outlineLevel="5">
      <c r="A19" s="81" t="s">
        <v>154</v>
      </c>
      <c r="B19" s="21" t="s">
        <v>75</v>
      </c>
      <c r="C19" s="14" t="s">
        <v>298</v>
      </c>
      <c r="D19" s="14">
        <v>120</v>
      </c>
      <c r="E19" s="18">
        <v>5263</v>
      </c>
      <c r="F19" s="18">
        <v>6033.1144899999999</v>
      </c>
      <c r="G19" s="18">
        <v>6031.1144899999999</v>
      </c>
      <c r="H19" s="18">
        <f t="shared" si="0"/>
        <v>2</v>
      </c>
      <c r="I19" s="26">
        <f t="shared" si="1"/>
        <v>114.59</v>
      </c>
      <c r="J19" s="84">
        <f t="shared" si="2"/>
        <v>99.97</v>
      </c>
    </row>
    <row r="20" spans="1:10" s="29" customFormat="1" ht="47.25" outlineLevel="5">
      <c r="A20" s="85" t="s">
        <v>152</v>
      </c>
      <c r="B20" s="21" t="s">
        <v>75</v>
      </c>
      <c r="C20" s="14" t="s">
        <v>298</v>
      </c>
      <c r="D20" s="14">
        <v>240</v>
      </c>
      <c r="E20" s="18">
        <v>1200.8</v>
      </c>
      <c r="F20" s="18">
        <v>1372.2179000000001</v>
      </c>
      <c r="G20" s="18">
        <v>1223.65606</v>
      </c>
      <c r="H20" s="18">
        <f t="shared" si="0"/>
        <v>148.56183999999999</v>
      </c>
      <c r="I20" s="26">
        <f t="shared" si="1"/>
        <v>101.9</v>
      </c>
      <c r="J20" s="84">
        <f t="shared" si="2"/>
        <v>89.17</v>
      </c>
    </row>
    <row r="21" spans="1:10" s="29" customFormat="1" ht="15.75" outlineLevel="5">
      <c r="A21" s="85" t="s">
        <v>156</v>
      </c>
      <c r="B21" s="21" t="s">
        <v>75</v>
      </c>
      <c r="C21" s="14" t="s">
        <v>298</v>
      </c>
      <c r="D21" s="14">
        <v>850</v>
      </c>
      <c r="E21" s="18">
        <v>25</v>
      </c>
      <c r="F21" s="18">
        <v>24.97795</v>
      </c>
      <c r="G21" s="18">
        <v>24.95795</v>
      </c>
      <c r="H21" s="18">
        <f t="shared" si="0"/>
        <v>0.02</v>
      </c>
      <c r="I21" s="26">
        <f t="shared" si="1"/>
        <v>99.83</v>
      </c>
      <c r="J21" s="84">
        <f t="shared" si="2"/>
        <v>99.92</v>
      </c>
    </row>
    <row r="22" spans="1:10" s="29" customFormat="1" ht="15.75" outlineLevel="5">
      <c r="A22" s="81" t="s">
        <v>150</v>
      </c>
      <c r="B22" s="21" t="s">
        <v>75</v>
      </c>
      <c r="C22" s="14" t="s">
        <v>299</v>
      </c>
      <c r="D22" s="21" t="s">
        <v>45</v>
      </c>
      <c r="E22" s="17">
        <f>E23</f>
        <v>2051</v>
      </c>
      <c r="F22" s="17">
        <f>F23</f>
        <v>3132.3143100000002</v>
      </c>
      <c r="G22" s="17">
        <f>G23</f>
        <v>3111.3282199999999</v>
      </c>
      <c r="H22" s="17">
        <f t="shared" si="0"/>
        <v>20.986090000000001</v>
      </c>
      <c r="I22" s="25">
        <f t="shared" si="1"/>
        <v>151.69999999999999</v>
      </c>
      <c r="J22" s="82">
        <f t="shared" si="2"/>
        <v>99.33</v>
      </c>
    </row>
    <row r="23" spans="1:10" s="29" customFormat="1" ht="31.5" outlineLevel="5">
      <c r="A23" s="81" t="s">
        <v>154</v>
      </c>
      <c r="B23" s="21" t="s">
        <v>75</v>
      </c>
      <c r="C23" s="14" t="s">
        <v>299</v>
      </c>
      <c r="D23" s="14">
        <v>120</v>
      </c>
      <c r="E23" s="18">
        <v>2051</v>
      </c>
      <c r="F23" s="18">
        <v>3132.3143100000002</v>
      </c>
      <c r="G23" s="18">
        <v>3111.3282199999999</v>
      </c>
      <c r="H23" s="18">
        <f t="shared" si="0"/>
        <v>20.986090000000001</v>
      </c>
      <c r="I23" s="26">
        <f t="shared" si="1"/>
        <v>151.69999999999999</v>
      </c>
      <c r="J23" s="84">
        <f t="shared" si="2"/>
        <v>99.33</v>
      </c>
    </row>
    <row r="24" spans="1:10" s="29" customFormat="1" ht="15.75" outlineLevel="5">
      <c r="A24" s="81" t="s">
        <v>151</v>
      </c>
      <c r="B24" s="21" t="s">
        <v>75</v>
      </c>
      <c r="C24" s="14" t="s">
        <v>43</v>
      </c>
      <c r="D24" s="21" t="s">
        <v>45</v>
      </c>
      <c r="E24" s="17">
        <f>E25</f>
        <v>2051</v>
      </c>
      <c r="F24" s="17">
        <f>F25</f>
        <v>2388.8474900000001</v>
      </c>
      <c r="G24" s="17">
        <f>G25</f>
        <v>2388.8474900000001</v>
      </c>
      <c r="H24" s="17">
        <f t="shared" si="0"/>
        <v>0</v>
      </c>
      <c r="I24" s="25">
        <f t="shared" si="1"/>
        <v>116.47</v>
      </c>
      <c r="J24" s="82">
        <f t="shared" si="2"/>
        <v>100</v>
      </c>
    </row>
    <row r="25" spans="1:10" s="29" customFormat="1" ht="31.5" outlineLevel="5">
      <c r="A25" s="81" t="s">
        <v>154</v>
      </c>
      <c r="B25" s="21" t="s">
        <v>75</v>
      </c>
      <c r="C25" s="14" t="s">
        <v>43</v>
      </c>
      <c r="D25" s="21" t="s">
        <v>155</v>
      </c>
      <c r="E25" s="18">
        <v>2051</v>
      </c>
      <c r="F25" s="18">
        <v>2388.8474900000001</v>
      </c>
      <c r="G25" s="18">
        <v>2388.8474900000001</v>
      </c>
      <c r="H25" s="18">
        <f t="shared" si="0"/>
        <v>0</v>
      </c>
      <c r="I25" s="26">
        <f t="shared" si="1"/>
        <v>116.47</v>
      </c>
      <c r="J25" s="84">
        <f t="shared" si="2"/>
        <v>100</v>
      </c>
    </row>
    <row r="26" spans="1:10" s="29" customFormat="1" ht="63" outlineLevel="5">
      <c r="A26" s="81" t="s">
        <v>128</v>
      </c>
      <c r="B26" s="21" t="s">
        <v>76</v>
      </c>
      <c r="C26" s="14" t="s">
        <v>187</v>
      </c>
      <c r="D26" s="21" t="s">
        <v>45</v>
      </c>
      <c r="E26" s="17">
        <f>E27</f>
        <v>68700.933950000006</v>
      </c>
      <c r="F26" s="17">
        <f>F27</f>
        <v>82882.693469999998</v>
      </c>
      <c r="G26" s="17">
        <f>G27</f>
        <v>79852.831189999997</v>
      </c>
      <c r="H26" s="17">
        <f t="shared" si="0"/>
        <v>3029.8622799999998</v>
      </c>
      <c r="I26" s="25">
        <f t="shared" si="1"/>
        <v>116.23</v>
      </c>
      <c r="J26" s="82">
        <f t="shared" si="2"/>
        <v>96.34</v>
      </c>
    </row>
    <row r="27" spans="1:10" s="29" customFormat="1" ht="47.25" outlineLevel="5">
      <c r="A27" s="83" t="s">
        <v>188</v>
      </c>
      <c r="B27" s="21" t="s">
        <v>76</v>
      </c>
      <c r="C27" s="14" t="s">
        <v>189</v>
      </c>
      <c r="D27" s="21" t="s">
        <v>45</v>
      </c>
      <c r="E27" s="17">
        <f>E28+E32</f>
        <v>68700.933950000006</v>
      </c>
      <c r="F27" s="17">
        <f>F28+F32</f>
        <v>82882.693469999998</v>
      </c>
      <c r="G27" s="17">
        <f>G28+G32</f>
        <v>79852.831189999997</v>
      </c>
      <c r="H27" s="17">
        <f t="shared" si="0"/>
        <v>3029.8622799999998</v>
      </c>
      <c r="I27" s="25">
        <f t="shared" si="1"/>
        <v>116.23</v>
      </c>
      <c r="J27" s="82">
        <f t="shared" si="2"/>
        <v>96.34</v>
      </c>
    </row>
    <row r="28" spans="1:10" s="29" customFormat="1" ht="47.25" outlineLevel="5">
      <c r="A28" s="81" t="s">
        <v>118</v>
      </c>
      <c r="B28" s="21" t="s">
        <v>76</v>
      </c>
      <c r="C28" s="14" t="s">
        <v>298</v>
      </c>
      <c r="D28" s="21" t="s">
        <v>45</v>
      </c>
      <c r="E28" s="38">
        <f>E29+E30+E31</f>
        <v>68700.933950000006</v>
      </c>
      <c r="F28" s="38">
        <f>F29+F30+F31</f>
        <v>80684.590039999995</v>
      </c>
      <c r="G28" s="38">
        <f>G29+G30+G31</f>
        <v>77667.655759999994</v>
      </c>
      <c r="H28" s="38">
        <f t="shared" si="0"/>
        <v>3016.9342799999999</v>
      </c>
      <c r="I28" s="39">
        <f t="shared" si="1"/>
        <v>113.05</v>
      </c>
      <c r="J28" s="86">
        <f t="shared" si="2"/>
        <v>96.26</v>
      </c>
    </row>
    <row r="29" spans="1:10" s="29" customFormat="1" ht="31.5" outlineLevel="5">
      <c r="A29" s="81" t="s">
        <v>154</v>
      </c>
      <c r="B29" s="21" t="s">
        <v>76</v>
      </c>
      <c r="C29" s="14" t="s">
        <v>298</v>
      </c>
      <c r="D29" s="14">
        <v>120</v>
      </c>
      <c r="E29" s="38">
        <v>66155.92714</v>
      </c>
      <c r="F29" s="38">
        <v>78065.767229999998</v>
      </c>
      <c r="G29" s="38">
        <v>75124.983349999995</v>
      </c>
      <c r="H29" s="38">
        <f t="shared" si="0"/>
        <v>2940.78388</v>
      </c>
      <c r="I29" s="39">
        <f t="shared" si="1"/>
        <v>113.56</v>
      </c>
      <c r="J29" s="86">
        <f t="shared" si="2"/>
        <v>96.23</v>
      </c>
    </row>
    <row r="30" spans="1:10" s="29" customFormat="1" ht="47.25" outlineLevel="1">
      <c r="A30" s="85" t="s">
        <v>152</v>
      </c>
      <c r="B30" s="21" t="s">
        <v>76</v>
      </c>
      <c r="C30" s="14" t="s">
        <v>298</v>
      </c>
      <c r="D30" s="14">
        <v>240</v>
      </c>
      <c r="E30" s="38">
        <v>2035.0068100000001</v>
      </c>
      <c r="F30" s="38">
        <v>2296.2228100000002</v>
      </c>
      <c r="G30" s="38">
        <v>2249.1236699999999</v>
      </c>
      <c r="H30" s="38">
        <f t="shared" si="0"/>
        <v>47.099139999999998</v>
      </c>
      <c r="I30" s="39">
        <f t="shared" si="1"/>
        <v>110.52</v>
      </c>
      <c r="J30" s="86">
        <f t="shared" si="2"/>
        <v>97.95</v>
      </c>
    </row>
    <row r="31" spans="1:10" s="29" customFormat="1" ht="15.75" outlineLevel="1">
      <c r="A31" s="85" t="s">
        <v>156</v>
      </c>
      <c r="B31" s="21" t="s">
        <v>76</v>
      </c>
      <c r="C31" s="14" t="s">
        <v>298</v>
      </c>
      <c r="D31" s="14">
        <v>850</v>
      </c>
      <c r="E31" s="38">
        <v>510</v>
      </c>
      <c r="F31" s="38">
        <v>322.60000000000002</v>
      </c>
      <c r="G31" s="38">
        <v>293.54874000000001</v>
      </c>
      <c r="H31" s="38">
        <f t="shared" si="0"/>
        <v>29.051259999999999</v>
      </c>
      <c r="I31" s="39">
        <f t="shared" si="1"/>
        <v>57.56</v>
      </c>
      <c r="J31" s="86">
        <f t="shared" si="2"/>
        <v>90.99</v>
      </c>
    </row>
    <row r="32" spans="1:10" s="29" customFormat="1" ht="31.5" outlineLevel="1">
      <c r="A32" s="81" t="s">
        <v>121</v>
      </c>
      <c r="B32" s="21" t="s">
        <v>76</v>
      </c>
      <c r="C32" s="14" t="s">
        <v>301</v>
      </c>
      <c r="D32" s="21" t="s">
        <v>45</v>
      </c>
      <c r="E32" s="18">
        <f>E33+E34</f>
        <v>0</v>
      </c>
      <c r="F32" s="18">
        <f>F33+F34</f>
        <v>2198.1034300000001</v>
      </c>
      <c r="G32" s="18">
        <f>G33+G34</f>
        <v>2185.1754299999998</v>
      </c>
      <c r="H32" s="18">
        <f t="shared" si="0"/>
        <v>12.928000000000001</v>
      </c>
      <c r="I32" s="26" t="s">
        <v>469</v>
      </c>
      <c r="J32" s="84">
        <f t="shared" si="2"/>
        <v>99.41</v>
      </c>
    </row>
    <row r="33" spans="1:10" s="29" customFormat="1" ht="47.25" outlineLevel="1">
      <c r="A33" s="81" t="s">
        <v>152</v>
      </c>
      <c r="B33" s="21" t="s">
        <v>76</v>
      </c>
      <c r="C33" s="14" t="s">
        <v>301</v>
      </c>
      <c r="D33" s="21" t="s">
        <v>153</v>
      </c>
      <c r="E33" s="18">
        <v>0</v>
      </c>
      <c r="F33" s="18">
        <v>1915.17543</v>
      </c>
      <c r="G33" s="18">
        <v>1915.17543</v>
      </c>
      <c r="H33" s="18">
        <f t="shared" si="0"/>
        <v>0</v>
      </c>
      <c r="I33" s="26" t="s">
        <v>469</v>
      </c>
      <c r="J33" s="84">
        <f t="shared" si="2"/>
        <v>100</v>
      </c>
    </row>
    <row r="34" spans="1:10" s="29" customFormat="1" ht="15.75" outlineLevel="1">
      <c r="A34" s="81" t="s">
        <v>475</v>
      </c>
      <c r="B34" s="21" t="s">
        <v>76</v>
      </c>
      <c r="C34" s="14" t="s">
        <v>301</v>
      </c>
      <c r="D34" s="21" t="s">
        <v>467</v>
      </c>
      <c r="E34" s="18">
        <v>0</v>
      </c>
      <c r="F34" s="18">
        <v>282.928</v>
      </c>
      <c r="G34" s="18">
        <v>270</v>
      </c>
      <c r="H34" s="18">
        <f t="shared" si="0"/>
        <v>12.928000000000001</v>
      </c>
      <c r="I34" s="26" t="s">
        <v>469</v>
      </c>
      <c r="J34" s="84">
        <f t="shared" si="2"/>
        <v>95.43</v>
      </c>
    </row>
    <row r="35" spans="1:10" s="29" customFormat="1" ht="15.75" outlineLevel="1">
      <c r="A35" s="87" t="s">
        <v>503</v>
      </c>
      <c r="B35" s="21" t="s">
        <v>499</v>
      </c>
      <c r="C35" s="14" t="s">
        <v>187</v>
      </c>
      <c r="D35" s="21" t="s">
        <v>45</v>
      </c>
      <c r="E35" s="18">
        <f t="shared" ref="E35:G37" si="4">E36</f>
        <v>14.086</v>
      </c>
      <c r="F35" s="18">
        <f t="shared" si="4"/>
        <v>4.5860000000000003</v>
      </c>
      <c r="G35" s="18">
        <f t="shared" si="4"/>
        <v>4.5860000000000003</v>
      </c>
      <c r="H35" s="18">
        <f t="shared" si="0"/>
        <v>0</v>
      </c>
      <c r="I35" s="26">
        <f t="shared" ref="I35:I66" si="5">$G35/$E35*100</f>
        <v>32.56</v>
      </c>
      <c r="J35" s="84">
        <f t="shared" si="2"/>
        <v>100</v>
      </c>
    </row>
    <row r="36" spans="1:10" s="29" customFormat="1" ht="47.25" outlineLevel="1">
      <c r="A36" s="87" t="s">
        <v>371</v>
      </c>
      <c r="B36" s="21" t="s">
        <v>499</v>
      </c>
      <c r="C36" s="14" t="s">
        <v>190</v>
      </c>
      <c r="D36" s="21" t="s">
        <v>45</v>
      </c>
      <c r="E36" s="18">
        <f t="shared" si="4"/>
        <v>14.086</v>
      </c>
      <c r="F36" s="18">
        <f t="shared" si="4"/>
        <v>4.5860000000000003</v>
      </c>
      <c r="G36" s="18">
        <f t="shared" si="4"/>
        <v>4.5860000000000003</v>
      </c>
      <c r="H36" s="18">
        <f t="shared" si="0"/>
        <v>0</v>
      </c>
      <c r="I36" s="26">
        <f t="shared" si="5"/>
        <v>32.56</v>
      </c>
      <c r="J36" s="84">
        <f t="shared" si="2"/>
        <v>100</v>
      </c>
    </row>
    <row r="37" spans="1:10" s="29" customFormat="1" ht="15.75" outlineLevel="1">
      <c r="A37" s="88" t="s">
        <v>392</v>
      </c>
      <c r="B37" s="21" t="s">
        <v>499</v>
      </c>
      <c r="C37" s="14" t="s">
        <v>191</v>
      </c>
      <c r="D37" s="21" t="s">
        <v>45</v>
      </c>
      <c r="E37" s="18">
        <f t="shared" si="4"/>
        <v>14.086</v>
      </c>
      <c r="F37" s="18">
        <f t="shared" si="4"/>
        <v>4.5860000000000003</v>
      </c>
      <c r="G37" s="18">
        <f t="shared" si="4"/>
        <v>4.5860000000000003</v>
      </c>
      <c r="H37" s="18">
        <f t="shared" si="0"/>
        <v>0</v>
      </c>
      <c r="I37" s="26">
        <f t="shared" si="5"/>
        <v>32.56</v>
      </c>
      <c r="J37" s="84">
        <f t="shared" si="2"/>
        <v>100</v>
      </c>
    </row>
    <row r="38" spans="1:10" s="29" customFormat="1" ht="63" outlineLevel="1">
      <c r="A38" s="89" t="s">
        <v>192</v>
      </c>
      <c r="B38" s="21" t="s">
        <v>499</v>
      </c>
      <c r="C38" s="32" t="s">
        <v>433</v>
      </c>
      <c r="D38" s="21" t="s">
        <v>153</v>
      </c>
      <c r="E38" s="18">
        <v>14.086</v>
      </c>
      <c r="F38" s="18">
        <f>F39</f>
        <v>4.5860000000000003</v>
      </c>
      <c r="G38" s="18">
        <f>G39</f>
        <v>4.5860000000000003</v>
      </c>
      <c r="H38" s="18">
        <f t="shared" si="0"/>
        <v>0</v>
      </c>
      <c r="I38" s="26">
        <f t="shared" si="5"/>
        <v>32.56</v>
      </c>
      <c r="J38" s="84">
        <f t="shared" si="2"/>
        <v>100</v>
      </c>
    </row>
    <row r="39" spans="1:10" s="29" customFormat="1" ht="15.75" outlineLevel="1">
      <c r="A39" s="87" t="s">
        <v>175</v>
      </c>
      <c r="B39" s="21" t="s">
        <v>499</v>
      </c>
      <c r="C39" s="32" t="s">
        <v>433</v>
      </c>
      <c r="D39" s="14">
        <v>240</v>
      </c>
      <c r="E39" s="40">
        <v>14.086</v>
      </c>
      <c r="F39" s="40">
        <v>4.5860000000000003</v>
      </c>
      <c r="G39" s="40">
        <v>4.5860000000000003</v>
      </c>
      <c r="H39" s="40">
        <f t="shared" si="0"/>
        <v>0</v>
      </c>
      <c r="I39" s="39">
        <f t="shared" si="5"/>
        <v>32.56</v>
      </c>
      <c r="J39" s="86">
        <f t="shared" si="2"/>
        <v>100</v>
      </c>
    </row>
    <row r="40" spans="1:10" s="29" customFormat="1" ht="47.25" outlineLevel="1">
      <c r="A40" s="81" t="s">
        <v>82</v>
      </c>
      <c r="B40" s="21" t="s">
        <v>77</v>
      </c>
      <c r="C40" s="14" t="s">
        <v>187</v>
      </c>
      <c r="D40" s="21" t="s">
        <v>45</v>
      </c>
      <c r="E40" s="17">
        <f>E41</f>
        <v>2360.6287400000001</v>
      </c>
      <c r="F40" s="17">
        <f>F41</f>
        <v>2395.1068799999998</v>
      </c>
      <c r="G40" s="17">
        <f>G41</f>
        <v>2390.3590600000002</v>
      </c>
      <c r="H40" s="17">
        <f t="shared" si="0"/>
        <v>4.7478199999999999</v>
      </c>
      <c r="I40" s="25">
        <f t="shared" si="5"/>
        <v>101.26</v>
      </c>
      <c r="J40" s="82">
        <f t="shared" si="2"/>
        <v>99.8</v>
      </c>
    </row>
    <row r="41" spans="1:10" s="29" customFormat="1" ht="47.25" outlineLevel="1">
      <c r="A41" s="83" t="s">
        <v>188</v>
      </c>
      <c r="B41" s="21" t="s">
        <v>77</v>
      </c>
      <c r="C41" s="14" t="s">
        <v>189</v>
      </c>
      <c r="D41" s="21" t="s">
        <v>45</v>
      </c>
      <c r="E41" s="17">
        <f>E42+E45</f>
        <v>2360.6287400000001</v>
      </c>
      <c r="F41" s="17">
        <f>F42+F45</f>
        <v>2395.1068799999998</v>
      </c>
      <c r="G41" s="17">
        <f>G42+G45</f>
        <v>2390.3590600000002</v>
      </c>
      <c r="H41" s="17">
        <f t="shared" si="0"/>
        <v>4.7478199999999999</v>
      </c>
      <c r="I41" s="25">
        <f t="shared" si="5"/>
        <v>101.26</v>
      </c>
      <c r="J41" s="82">
        <f t="shared" si="2"/>
        <v>99.8</v>
      </c>
    </row>
    <row r="42" spans="1:10" s="29" customFormat="1" ht="47.25" outlineLevel="1">
      <c r="A42" s="81" t="s">
        <v>118</v>
      </c>
      <c r="B42" s="21" t="s">
        <v>77</v>
      </c>
      <c r="C42" s="14" t="s">
        <v>298</v>
      </c>
      <c r="D42" s="21" t="s">
        <v>45</v>
      </c>
      <c r="E42" s="17">
        <f>E43+E44</f>
        <v>673.00073999999995</v>
      </c>
      <c r="F42" s="17">
        <f>F43+F44</f>
        <v>611.00073999999995</v>
      </c>
      <c r="G42" s="17">
        <f>G43+G44</f>
        <v>606.28074000000004</v>
      </c>
      <c r="H42" s="17">
        <f t="shared" si="0"/>
        <v>4.72</v>
      </c>
      <c r="I42" s="25">
        <f t="shared" si="5"/>
        <v>90.09</v>
      </c>
      <c r="J42" s="82">
        <f t="shared" si="2"/>
        <v>99.23</v>
      </c>
    </row>
    <row r="43" spans="1:10" s="29" customFormat="1" ht="47.25" outlineLevel="1">
      <c r="A43" s="85" t="s">
        <v>152</v>
      </c>
      <c r="B43" s="21" t="s">
        <v>77</v>
      </c>
      <c r="C43" s="14" t="s">
        <v>298</v>
      </c>
      <c r="D43" s="14">
        <v>240</v>
      </c>
      <c r="E43" s="17">
        <v>663.00073999999995</v>
      </c>
      <c r="F43" s="17">
        <v>611.00073999999995</v>
      </c>
      <c r="G43" s="17">
        <v>606.28074000000004</v>
      </c>
      <c r="H43" s="17">
        <f t="shared" ref="H43:H74" si="6">$F43-$G43</f>
        <v>4.72</v>
      </c>
      <c r="I43" s="25">
        <f t="shared" si="5"/>
        <v>91.44</v>
      </c>
      <c r="J43" s="82">
        <f t="shared" si="2"/>
        <v>99.23</v>
      </c>
    </row>
    <row r="44" spans="1:10" s="29" customFormat="1" ht="15.75" outlineLevel="1">
      <c r="A44" s="85" t="s">
        <v>156</v>
      </c>
      <c r="B44" s="21" t="s">
        <v>77</v>
      </c>
      <c r="C44" s="14" t="s">
        <v>298</v>
      </c>
      <c r="D44" s="14">
        <v>850</v>
      </c>
      <c r="E44" s="17">
        <v>10</v>
      </c>
      <c r="F44" s="17">
        <v>0</v>
      </c>
      <c r="G44" s="17">
        <v>0</v>
      </c>
      <c r="H44" s="17">
        <f t="shared" si="6"/>
        <v>0</v>
      </c>
      <c r="I44" s="25">
        <f t="shared" si="5"/>
        <v>0</v>
      </c>
      <c r="J44" s="82" t="s">
        <v>469</v>
      </c>
    </row>
    <row r="45" spans="1:10" s="29" customFormat="1" ht="15.75">
      <c r="A45" s="81" t="s">
        <v>119</v>
      </c>
      <c r="B45" s="21" t="s">
        <v>77</v>
      </c>
      <c r="C45" s="14" t="s">
        <v>300</v>
      </c>
      <c r="D45" s="21" t="s">
        <v>45</v>
      </c>
      <c r="E45" s="17">
        <f>E46</f>
        <v>1687.6279999999999</v>
      </c>
      <c r="F45" s="17">
        <f t="shared" ref="F45:G45" si="7">F46</f>
        <v>1784.1061400000001</v>
      </c>
      <c r="G45" s="17">
        <f t="shared" si="7"/>
        <v>1784.0783200000001</v>
      </c>
      <c r="H45" s="17">
        <f t="shared" si="6"/>
        <v>2.7820000000000001E-2</v>
      </c>
      <c r="I45" s="25">
        <f t="shared" si="5"/>
        <v>105.72</v>
      </c>
      <c r="J45" s="82">
        <f t="shared" ref="J45:J89" si="8">$G45/$F45*100</f>
        <v>100</v>
      </c>
    </row>
    <row r="46" spans="1:10" s="29" customFormat="1" ht="31.5" outlineLevel="1">
      <c r="A46" s="81" t="s">
        <v>154</v>
      </c>
      <c r="B46" s="21" t="s">
        <v>77</v>
      </c>
      <c r="C46" s="14" t="s">
        <v>300</v>
      </c>
      <c r="D46" s="21" t="s">
        <v>155</v>
      </c>
      <c r="E46" s="17">
        <v>1687.6279999999999</v>
      </c>
      <c r="F46" s="17">
        <v>1784.1061400000001</v>
      </c>
      <c r="G46" s="17">
        <v>1784.0783200000001</v>
      </c>
      <c r="H46" s="17">
        <f t="shared" si="6"/>
        <v>2.7820000000000001E-2</v>
      </c>
      <c r="I46" s="25">
        <f t="shared" si="5"/>
        <v>105.72</v>
      </c>
      <c r="J46" s="82">
        <f t="shared" si="8"/>
        <v>100</v>
      </c>
    </row>
    <row r="47" spans="1:10" s="31" customFormat="1" ht="15.75" outlineLevel="5">
      <c r="A47" s="81" t="s">
        <v>49</v>
      </c>
      <c r="B47" s="21" t="s">
        <v>87</v>
      </c>
      <c r="C47" s="14" t="s">
        <v>187</v>
      </c>
      <c r="D47" s="21" t="s">
        <v>45</v>
      </c>
      <c r="E47" s="18">
        <f t="shared" ref="E47:G49" si="9">E48</f>
        <v>267.2373</v>
      </c>
      <c r="F47" s="18">
        <f t="shared" si="9"/>
        <v>5786.3868599999996</v>
      </c>
      <c r="G47" s="18">
        <f t="shared" si="9"/>
        <v>0</v>
      </c>
      <c r="H47" s="18">
        <f t="shared" si="6"/>
        <v>5786.3868599999996</v>
      </c>
      <c r="I47" s="26">
        <f t="shared" si="5"/>
        <v>0</v>
      </c>
      <c r="J47" s="84">
        <f t="shared" si="8"/>
        <v>0</v>
      </c>
    </row>
    <row r="48" spans="1:10" s="31" customFormat="1" ht="47.25" outlineLevel="5">
      <c r="A48" s="83" t="s">
        <v>188</v>
      </c>
      <c r="B48" s="21" t="s">
        <v>87</v>
      </c>
      <c r="C48" s="14" t="s">
        <v>189</v>
      </c>
      <c r="D48" s="21" t="s">
        <v>45</v>
      </c>
      <c r="E48" s="18">
        <f t="shared" si="9"/>
        <v>267.2373</v>
      </c>
      <c r="F48" s="18">
        <f t="shared" si="9"/>
        <v>5786.3868599999996</v>
      </c>
      <c r="G48" s="18">
        <f t="shared" si="9"/>
        <v>0</v>
      </c>
      <c r="H48" s="18">
        <f t="shared" si="6"/>
        <v>5786.3868599999996</v>
      </c>
      <c r="I48" s="26">
        <f t="shared" si="5"/>
        <v>0</v>
      </c>
      <c r="J48" s="84">
        <f t="shared" si="8"/>
        <v>0</v>
      </c>
    </row>
    <row r="49" spans="1:10" s="31" customFormat="1" ht="31.5" outlineLevel="5">
      <c r="A49" s="81" t="s">
        <v>121</v>
      </c>
      <c r="B49" s="21" t="s">
        <v>87</v>
      </c>
      <c r="C49" s="14" t="s">
        <v>301</v>
      </c>
      <c r="D49" s="21" t="s">
        <v>45</v>
      </c>
      <c r="E49" s="18">
        <f t="shared" si="9"/>
        <v>267.2373</v>
      </c>
      <c r="F49" s="18">
        <f t="shared" si="9"/>
        <v>5786.3868599999996</v>
      </c>
      <c r="G49" s="18">
        <f t="shared" si="9"/>
        <v>0</v>
      </c>
      <c r="H49" s="18">
        <f t="shared" si="6"/>
        <v>5786.3868599999996</v>
      </c>
      <c r="I49" s="26">
        <f t="shared" si="5"/>
        <v>0</v>
      </c>
      <c r="J49" s="84">
        <f t="shared" si="8"/>
        <v>0</v>
      </c>
    </row>
    <row r="50" spans="1:10" s="31" customFormat="1" ht="15.75" outlineLevel="5">
      <c r="A50" s="81" t="s">
        <v>104</v>
      </c>
      <c r="B50" s="21" t="s">
        <v>87</v>
      </c>
      <c r="C50" s="14" t="s">
        <v>301</v>
      </c>
      <c r="D50" s="21" t="s">
        <v>105</v>
      </c>
      <c r="E50" s="18">
        <v>267.2373</v>
      </c>
      <c r="F50" s="18">
        <v>5786.3868599999996</v>
      </c>
      <c r="G50" s="18">
        <v>0</v>
      </c>
      <c r="H50" s="18">
        <f t="shared" si="6"/>
        <v>5786.3868599999996</v>
      </c>
      <c r="I50" s="26">
        <f t="shared" si="5"/>
        <v>0</v>
      </c>
      <c r="J50" s="84">
        <f t="shared" si="8"/>
        <v>0</v>
      </c>
    </row>
    <row r="51" spans="1:10" s="31" customFormat="1" ht="31.5" outlineLevel="5">
      <c r="A51" s="81" t="s">
        <v>64</v>
      </c>
      <c r="B51" s="21" t="s">
        <v>88</v>
      </c>
      <c r="C51" s="14" t="s">
        <v>187</v>
      </c>
      <c r="D51" s="21" t="s">
        <v>45</v>
      </c>
      <c r="E51" s="17">
        <f>E52+E57+E62+E69+E75+E79</f>
        <v>61736.671569999999</v>
      </c>
      <c r="F51" s="17">
        <f t="shared" ref="F51:G51" si="10">F52+F57+F62+F69+F75+F79</f>
        <v>71612.598989999999</v>
      </c>
      <c r="G51" s="17">
        <f t="shared" si="10"/>
        <v>65785.457779999997</v>
      </c>
      <c r="H51" s="17">
        <f t="shared" si="6"/>
        <v>5827.1412099999998</v>
      </c>
      <c r="I51" s="25">
        <f t="shared" si="5"/>
        <v>106.56</v>
      </c>
      <c r="J51" s="82">
        <f t="shared" si="8"/>
        <v>91.86</v>
      </c>
    </row>
    <row r="52" spans="1:10" s="31" customFormat="1" ht="47.25" outlineLevel="5">
      <c r="A52" s="90" t="s">
        <v>349</v>
      </c>
      <c r="B52" s="21" t="s">
        <v>88</v>
      </c>
      <c r="C52" s="14" t="s">
        <v>2</v>
      </c>
      <c r="D52" s="21" t="s">
        <v>45</v>
      </c>
      <c r="E52" s="17">
        <f t="shared" ref="E52:G53" si="11">E53</f>
        <v>2028.9169999999999</v>
      </c>
      <c r="F52" s="17">
        <f t="shared" si="11"/>
        <v>2085.31</v>
      </c>
      <c r="G52" s="17">
        <f t="shared" si="11"/>
        <v>2085.31</v>
      </c>
      <c r="H52" s="17">
        <f t="shared" si="6"/>
        <v>0</v>
      </c>
      <c r="I52" s="25">
        <f t="shared" si="5"/>
        <v>102.78</v>
      </c>
      <c r="J52" s="82">
        <f t="shared" si="8"/>
        <v>100</v>
      </c>
    </row>
    <row r="53" spans="1:10" s="31" customFormat="1" ht="47.25" outlineLevel="5">
      <c r="A53" s="87" t="s">
        <v>376</v>
      </c>
      <c r="B53" s="21" t="s">
        <v>88</v>
      </c>
      <c r="C53" s="14" t="s">
        <v>377</v>
      </c>
      <c r="D53" s="21" t="s">
        <v>45</v>
      </c>
      <c r="E53" s="17">
        <f t="shared" si="11"/>
        <v>2028.9169999999999</v>
      </c>
      <c r="F53" s="17">
        <f t="shared" si="11"/>
        <v>2085.31</v>
      </c>
      <c r="G53" s="17">
        <f t="shared" si="11"/>
        <v>2085.31</v>
      </c>
      <c r="H53" s="17">
        <f t="shared" si="6"/>
        <v>0</v>
      </c>
      <c r="I53" s="25">
        <f t="shared" si="5"/>
        <v>102.78</v>
      </c>
      <c r="J53" s="82">
        <f t="shared" si="8"/>
        <v>100</v>
      </c>
    </row>
    <row r="54" spans="1:10" s="31" customFormat="1" ht="78.75">
      <c r="A54" s="83" t="s">
        <v>313</v>
      </c>
      <c r="B54" s="21" t="s">
        <v>88</v>
      </c>
      <c r="C54" s="32" t="s">
        <v>378</v>
      </c>
      <c r="D54" s="21" t="s">
        <v>45</v>
      </c>
      <c r="E54" s="17">
        <f>E55+E56</f>
        <v>2028.9169999999999</v>
      </c>
      <c r="F54" s="17">
        <f>F55+F56</f>
        <v>2085.31</v>
      </c>
      <c r="G54" s="17">
        <f>G55+G56</f>
        <v>2085.31</v>
      </c>
      <c r="H54" s="17">
        <f t="shared" si="6"/>
        <v>0</v>
      </c>
      <c r="I54" s="25">
        <f t="shared" si="5"/>
        <v>102.78</v>
      </c>
      <c r="J54" s="82">
        <f t="shared" si="8"/>
        <v>100</v>
      </c>
    </row>
    <row r="55" spans="1:10" s="31" customFormat="1" ht="31.5">
      <c r="A55" s="81" t="s">
        <v>154</v>
      </c>
      <c r="B55" s="21" t="s">
        <v>88</v>
      </c>
      <c r="C55" s="32" t="s">
        <v>378</v>
      </c>
      <c r="D55" s="21" t="s">
        <v>155</v>
      </c>
      <c r="E55" s="17">
        <v>1833.9169999999999</v>
      </c>
      <c r="F55" s="17">
        <v>2026.5070000000001</v>
      </c>
      <c r="G55" s="17">
        <v>2026.5070000000001</v>
      </c>
      <c r="H55" s="17">
        <f t="shared" si="6"/>
        <v>0</v>
      </c>
      <c r="I55" s="25">
        <f t="shared" si="5"/>
        <v>110.5</v>
      </c>
      <c r="J55" s="82">
        <f t="shared" si="8"/>
        <v>100</v>
      </c>
    </row>
    <row r="56" spans="1:10" s="31" customFormat="1" ht="47.25" outlineLevel="5">
      <c r="A56" s="85" t="s">
        <v>152</v>
      </c>
      <c r="B56" s="21" t="s">
        <v>88</v>
      </c>
      <c r="C56" s="32" t="s">
        <v>378</v>
      </c>
      <c r="D56" s="21" t="s">
        <v>153</v>
      </c>
      <c r="E56" s="17">
        <v>195</v>
      </c>
      <c r="F56" s="17">
        <v>58.802999999999997</v>
      </c>
      <c r="G56" s="17">
        <v>58.802999999999997</v>
      </c>
      <c r="H56" s="17">
        <f t="shared" si="6"/>
        <v>0</v>
      </c>
      <c r="I56" s="25">
        <f t="shared" si="5"/>
        <v>30.16</v>
      </c>
      <c r="J56" s="82">
        <f t="shared" si="8"/>
        <v>100</v>
      </c>
    </row>
    <row r="57" spans="1:10" s="31" customFormat="1" ht="47.25" outlineLevel="1">
      <c r="A57" s="91" t="s">
        <v>484</v>
      </c>
      <c r="B57" s="21" t="s">
        <v>88</v>
      </c>
      <c r="C57" s="14" t="s">
        <v>199</v>
      </c>
      <c r="D57" s="21" t="s">
        <v>45</v>
      </c>
      <c r="E57" s="17">
        <f t="shared" ref="E57:G58" si="12">E58</f>
        <v>864.53300000000002</v>
      </c>
      <c r="F57" s="17">
        <f t="shared" si="12"/>
        <v>888.62800000000004</v>
      </c>
      <c r="G57" s="17">
        <f t="shared" si="12"/>
        <v>888.62800000000004</v>
      </c>
      <c r="H57" s="17">
        <f t="shared" si="6"/>
        <v>0</v>
      </c>
      <c r="I57" s="25">
        <f t="shared" si="5"/>
        <v>102.79</v>
      </c>
      <c r="J57" s="82">
        <f t="shared" si="8"/>
        <v>100</v>
      </c>
    </row>
    <row r="58" spans="1:10" s="31" customFormat="1" ht="31.5" outlineLevel="1">
      <c r="A58" s="92" t="s">
        <v>200</v>
      </c>
      <c r="B58" s="21" t="s">
        <v>88</v>
      </c>
      <c r="C58" s="14" t="s">
        <v>201</v>
      </c>
      <c r="D58" s="21" t="s">
        <v>45</v>
      </c>
      <c r="E58" s="17">
        <f t="shared" si="12"/>
        <v>864.53300000000002</v>
      </c>
      <c r="F58" s="17">
        <f t="shared" si="12"/>
        <v>888.62800000000004</v>
      </c>
      <c r="G58" s="17">
        <f t="shared" si="12"/>
        <v>888.62800000000004</v>
      </c>
      <c r="H58" s="17">
        <f t="shared" si="6"/>
        <v>0</v>
      </c>
      <c r="I58" s="25">
        <f t="shared" si="5"/>
        <v>102.79</v>
      </c>
      <c r="J58" s="82">
        <f t="shared" si="8"/>
        <v>100</v>
      </c>
    </row>
    <row r="59" spans="1:10" s="31" customFormat="1" ht="63" outlineLevel="1">
      <c r="A59" s="81" t="s">
        <v>123</v>
      </c>
      <c r="B59" s="21" t="s">
        <v>88</v>
      </c>
      <c r="C59" s="41" t="s">
        <v>202</v>
      </c>
      <c r="D59" s="21" t="s">
        <v>45</v>
      </c>
      <c r="E59" s="17">
        <f>E60+E61</f>
        <v>864.53300000000002</v>
      </c>
      <c r="F59" s="17">
        <f>F60+F61</f>
        <v>888.62800000000004</v>
      </c>
      <c r="G59" s="17">
        <f>G60+G61</f>
        <v>888.62800000000004</v>
      </c>
      <c r="H59" s="17">
        <f t="shared" si="6"/>
        <v>0</v>
      </c>
      <c r="I59" s="25">
        <f t="shared" si="5"/>
        <v>102.79</v>
      </c>
      <c r="J59" s="82">
        <f t="shared" si="8"/>
        <v>100</v>
      </c>
    </row>
    <row r="60" spans="1:10" s="31" customFormat="1" ht="31.5">
      <c r="A60" s="81" t="s">
        <v>154</v>
      </c>
      <c r="B60" s="21" t="s">
        <v>88</v>
      </c>
      <c r="C60" s="41" t="s">
        <v>202</v>
      </c>
      <c r="D60" s="21" t="s">
        <v>155</v>
      </c>
      <c r="E60" s="18">
        <v>764.53300000000002</v>
      </c>
      <c r="F60" s="18">
        <v>637.05899999999997</v>
      </c>
      <c r="G60" s="18">
        <v>637.05899999999997</v>
      </c>
      <c r="H60" s="18">
        <f t="shared" si="6"/>
        <v>0</v>
      </c>
      <c r="I60" s="26">
        <f t="shared" si="5"/>
        <v>83.33</v>
      </c>
      <c r="J60" s="84">
        <f t="shared" si="8"/>
        <v>100</v>
      </c>
    </row>
    <row r="61" spans="1:10" s="31" customFormat="1" ht="47.25">
      <c r="A61" s="85" t="s">
        <v>152</v>
      </c>
      <c r="B61" s="21" t="s">
        <v>88</v>
      </c>
      <c r="C61" s="41" t="s">
        <v>202</v>
      </c>
      <c r="D61" s="21" t="s">
        <v>153</v>
      </c>
      <c r="E61" s="18">
        <v>100</v>
      </c>
      <c r="F61" s="18">
        <v>251.56899999999999</v>
      </c>
      <c r="G61" s="18">
        <v>251.56899999999999</v>
      </c>
      <c r="H61" s="18">
        <f t="shared" si="6"/>
        <v>0</v>
      </c>
      <c r="I61" s="26">
        <f t="shared" si="5"/>
        <v>251.57</v>
      </c>
      <c r="J61" s="84">
        <f t="shared" si="8"/>
        <v>100</v>
      </c>
    </row>
    <row r="62" spans="1:10" s="31" customFormat="1" ht="47.25">
      <c r="A62" s="83" t="s">
        <v>343</v>
      </c>
      <c r="B62" s="21" t="s">
        <v>88</v>
      </c>
      <c r="C62" s="41" t="s">
        <v>203</v>
      </c>
      <c r="D62" s="21" t="s">
        <v>45</v>
      </c>
      <c r="E62" s="17">
        <f>E63+E66</f>
        <v>1903</v>
      </c>
      <c r="F62" s="17">
        <f>F63+F66</f>
        <v>1696.2460000000001</v>
      </c>
      <c r="G62" s="17">
        <f>G63+G66</f>
        <v>1557.2149999999999</v>
      </c>
      <c r="H62" s="17">
        <f t="shared" si="6"/>
        <v>139.03100000000001</v>
      </c>
      <c r="I62" s="25">
        <f t="shared" si="5"/>
        <v>81.83</v>
      </c>
      <c r="J62" s="82">
        <f t="shared" si="8"/>
        <v>91.8</v>
      </c>
    </row>
    <row r="63" spans="1:10" s="31" customFormat="1" ht="47.25" outlineLevel="5">
      <c r="A63" s="92" t="s">
        <v>204</v>
      </c>
      <c r="B63" s="21" t="s">
        <v>88</v>
      </c>
      <c r="C63" s="14" t="s">
        <v>205</v>
      </c>
      <c r="D63" s="21" t="s">
        <v>45</v>
      </c>
      <c r="E63" s="18">
        <v>100</v>
      </c>
      <c r="F63" s="18">
        <v>100</v>
      </c>
      <c r="G63" s="18">
        <f>G64</f>
        <v>0</v>
      </c>
      <c r="H63" s="18">
        <f t="shared" si="6"/>
        <v>100</v>
      </c>
      <c r="I63" s="26">
        <f t="shared" si="5"/>
        <v>0</v>
      </c>
      <c r="J63" s="84">
        <f t="shared" si="8"/>
        <v>0</v>
      </c>
    </row>
    <row r="64" spans="1:10" s="31" customFormat="1" ht="31.5" outlineLevel="5">
      <c r="A64" s="85" t="s">
        <v>144</v>
      </c>
      <c r="B64" s="21" t="s">
        <v>88</v>
      </c>
      <c r="C64" s="14" t="s">
        <v>206</v>
      </c>
      <c r="D64" s="21" t="s">
        <v>45</v>
      </c>
      <c r="E64" s="18">
        <v>100</v>
      </c>
      <c r="F64" s="18">
        <v>100</v>
      </c>
      <c r="G64" s="18">
        <f>G65</f>
        <v>0</v>
      </c>
      <c r="H64" s="18">
        <f t="shared" si="6"/>
        <v>100</v>
      </c>
      <c r="I64" s="26">
        <f t="shared" si="5"/>
        <v>0</v>
      </c>
      <c r="J64" s="84">
        <f t="shared" si="8"/>
        <v>0</v>
      </c>
    </row>
    <row r="65" spans="1:10" s="31" customFormat="1" ht="47.25" outlineLevel="5">
      <c r="A65" s="85" t="s">
        <v>152</v>
      </c>
      <c r="B65" s="21" t="s">
        <v>88</v>
      </c>
      <c r="C65" s="14" t="s">
        <v>206</v>
      </c>
      <c r="D65" s="21" t="s">
        <v>153</v>
      </c>
      <c r="E65" s="18">
        <v>100</v>
      </c>
      <c r="F65" s="18">
        <v>100</v>
      </c>
      <c r="G65" s="18">
        <v>0</v>
      </c>
      <c r="H65" s="18">
        <f t="shared" si="6"/>
        <v>100</v>
      </c>
      <c r="I65" s="26">
        <f t="shared" si="5"/>
        <v>0</v>
      </c>
      <c r="J65" s="84">
        <f t="shared" si="8"/>
        <v>0</v>
      </c>
    </row>
    <row r="66" spans="1:10" s="31" customFormat="1" ht="94.5" outlineLevel="5">
      <c r="A66" s="92" t="s">
        <v>207</v>
      </c>
      <c r="B66" s="21" t="s">
        <v>88</v>
      </c>
      <c r="C66" s="14" t="s">
        <v>208</v>
      </c>
      <c r="D66" s="21" t="s">
        <v>45</v>
      </c>
      <c r="E66" s="18">
        <f t="shared" ref="E66:G67" si="13">E67</f>
        <v>1803</v>
      </c>
      <c r="F66" s="18">
        <f t="shared" si="13"/>
        <v>1596.2460000000001</v>
      </c>
      <c r="G66" s="18">
        <f t="shared" si="13"/>
        <v>1557.2149999999999</v>
      </c>
      <c r="H66" s="18">
        <f t="shared" si="6"/>
        <v>39.030999999999999</v>
      </c>
      <c r="I66" s="26">
        <f t="shared" si="5"/>
        <v>86.37</v>
      </c>
      <c r="J66" s="84">
        <f t="shared" si="8"/>
        <v>97.55</v>
      </c>
    </row>
    <row r="67" spans="1:10" s="31" customFormat="1" ht="63" outlineLevel="5">
      <c r="A67" s="85" t="s">
        <v>182</v>
      </c>
      <c r="B67" s="21" t="s">
        <v>88</v>
      </c>
      <c r="C67" s="14" t="s">
        <v>209</v>
      </c>
      <c r="D67" s="21" t="s">
        <v>45</v>
      </c>
      <c r="E67" s="18">
        <f t="shared" si="13"/>
        <v>1803</v>
      </c>
      <c r="F67" s="18">
        <f t="shared" si="13"/>
        <v>1596.2460000000001</v>
      </c>
      <c r="G67" s="18">
        <f t="shared" si="13"/>
        <v>1557.2149999999999</v>
      </c>
      <c r="H67" s="18">
        <f t="shared" si="6"/>
        <v>39.030999999999999</v>
      </c>
      <c r="I67" s="26">
        <f t="shared" ref="I67:I98" si="14">$G67/$E67*100</f>
        <v>86.37</v>
      </c>
      <c r="J67" s="84">
        <f t="shared" si="8"/>
        <v>97.55</v>
      </c>
    </row>
    <row r="68" spans="1:10" s="31" customFormat="1" ht="47.25" outlineLevel="5">
      <c r="A68" s="85" t="s">
        <v>152</v>
      </c>
      <c r="B68" s="21" t="s">
        <v>88</v>
      </c>
      <c r="C68" s="14" t="s">
        <v>209</v>
      </c>
      <c r="D68" s="21" t="s">
        <v>153</v>
      </c>
      <c r="E68" s="18">
        <v>1803</v>
      </c>
      <c r="F68" s="18">
        <v>1596.2460000000001</v>
      </c>
      <c r="G68" s="18">
        <v>1557.2149999999999</v>
      </c>
      <c r="H68" s="18">
        <f t="shared" si="6"/>
        <v>39.030999999999999</v>
      </c>
      <c r="I68" s="26">
        <f t="shared" si="14"/>
        <v>86.37</v>
      </c>
      <c r="J68" s="84">
        <f t="shared" si="8"/>
        <v>97.55</v>
      </c>
    </row>
    <row r="69" spans="1:10" s="31" customFormat="1" ht="47.25" outlineLevel="5">
      <c r="A69" s="87" t="s">
        <v>371</v>
      </c>
      <c r="B69" s="21" t="s">
        <v>88</v>
      </c>
      <c r="C69" s="14" t="s">
        <v>190</v>
      </c>
      <c r="D69" s="21" t="s">
        <v>45</v>
      </c>
      <c r="E69" s="17">
        <f>E70</f>
        <v>150</v>
      </c>
      <c r="F69" s="17">
        <f>F70</f>
        <v>38.834000000000003</v>
      </c>
      <c r="G69" s="17">
        <f>G70</f>
        <v>38.834000000000003</v>
      </c>
      <c r="H69" s="17">
        <f t="shared" si="6"/>
        <v>0</v>
      </c>
      <c r="I69" s="25">
        <f t="shared" si="14"/>
        <v>25.89</v>
      </c>
      <c r="J69" s="82">
        <f t="shared" si="8"/>
        <v>100</v>
      </c>
    </row>
    <row r="70" spans="1:10" s="29" customFormat="1" ht="94.5" outlineLevel="5">
      <c r="A70" s="87" t="s">
        <v>372</v>
      </c>
      <c r="B70" s="21" t="s">
        <v>88</v>
      </c>
      <c r="C70" s="14" t="s">
        <v>210</v>
      </c>
      <c r="D70" s="21" t="s">
        <v>45</v>
      </c>
      <c r="E70" s="17">
        <f>E71+E73</f>
        <v>150</v>
      </c>
      <c r="F70" s="17">
        <f>F71+F73</f>
        <v>38.834000000000003</v>
      </c>
      <c r="G70" s="17">
        <f>G71+G73</f>
        <v>38.834000000000003</v>
      </c>
      <c r="H70" s="17">
        <f t="shared" si="6"/>
        <v>0</v>
      </c>
      <c r="I70" s="25">
        <f t="shared" si="14"/>
        <v>25.89</v>
      </c>
      <c r="J70" s="82">
        <f t="shared" si="8"/>
        <v>100</v>
      </c>
    </row>
    <row r="71" spans="1:10" s="29" customFormat="1" ht="31.5" outlineLevel="5">
      <c r="A71" s="91" t="s">
        <v>142</v>
      </c>
      <c r="B71" s="21" t="s">
        <v>88</v>
      </c>
      <c r="C71" s="34" t="s">
        <v>317</v>
      </c>
      <c r="D71" s="21" t="s">
        <v>45</v>
      </c>
      <c r="E71" s="18">
        <f>E72</f>
        <v>100</v>
      </c>
      <c r="F71" s="18">
        <f>F72</f>
        <v>13.284000000000001</v>
      </c>
      <c r="G71" s="18">
        <f>G72</f>
        <v>13.284000000000001</v>
      </c>
      <c r="H71" s="18">
        <f t="shared" si="6"/>
        <v>0</v>
      </c>
      <c r="I71" s="26">
        <f t="shared" si="14"/>
        <v>13.28</v>
      </c>
      <c r="J71" s="84">
        <f t="shared" si="8"/>
        <v>100</v>
      </c>
    </row>
    <row r="72" spans="1:10" s="29" customFormat="1" ht="47.25" outlineLevel="5">
      <c r="A72" s="85" t="s">
        <v>152</v>
      </c>
      <c r="B72" s="21" t="s">
        <v>88</v>
      </c>
      <c r="C72" s="34" t="s">
        <v>317</v>
      </c>
      <c r="D72" s="21" t="s">
        <v>153</v>
      </c>
      <c r="E72" s="18">
        <v>100</v>
      </c>
      <c r="F72" s="18">
        <v>13.284000000000001</v>
      </c>
      <c r="G72" s="18">
        <v>13.284000000000001</v>
      </c>
      <c r="H72" s="18">
        <f t="shared" si="6"/>
        <v>0</v>
      </c>
      <c r="I72" s="26">
        <f t="shared" si="14"/>
        <v>13.28</v>
      </c>
      <c r="J72" s="84">
        <f t="shared" si="8"/>
        <v>100</v>
      </c>
    </row>
    <row r="73" spans="1:10" s="31" customFormat="1" ht="31.5" outlineLevel="5">
      <c r="A73" s="91" t="s">
        <v>143</v>
      </c>
      <c r="B73" s="21" t="s">
        <v>88</v>
      </c>
      <c r="C73" s="34" t="s">
        <v>211</v>
      </c>
      <c r="D73" s="21" t="s">
        <v>45</v>
      </c>
      <c r="E73" s="18">
        <v>50</v>
      </c>
      <c r="F73" s="18">
        <f>F74</f>
        <v>25.55</v>
      </c>
      <c r="G73" s="18">
        <f>G74</f>
        <v>25.55</v>
      </c>
      <c r="H73" s="18">
        <f t="shared" si="6"/>
        <v>0</v>
      </c>
      <c r="I73" s="26">
        <f t="shared" si="14"/>
        <v>51.1</v>
      </c>
      <c r="J73" s="84">
        <f t="shared" si="8"/>
        <v>100</v>
      </c>
    </row>
    <row r="74" spans="1:10" s="31" customFormat="1" ht="47.25" outlineLevel="5">
      <c r="A74" s="85" t="s">
        <v>152</v>
      </c>
      <c r="B74" s="21" t="s">
        <v>88</v>
      </c>
      <c r="C74" s="34" t="s">
        <v>211</v>
      </c>
      <c r="D74" s="21" t="s">
        <v>153</v>
      </c>
      <c r="E74" s="18">
        <v>50</v>
      </c>
      <c r="F74" s="18">
        <v>25.55</v>
      </c>
      <c r="G74" s="18">
        <v>25.55</v>
      </c>
      <c r="H74" s="18">
        <f t="shared" si="6"/>
        <v>0</v>
      </c>
      <c r="I74" s="26">
        <f t="shared" si="14"/>
        <v>51.1</v>
      </c>
      <c r="J74" s="84">
        <f t="shared" si="8"/>
        <v>100</v>
      </c>
    </row>
    <row r="75" spans="1:10" s="31" customFormat="1" ht="47.25" outlineLevel="5">
      <c r="A75" s="89" t="s">
        <v>364</v>
      </c>
      <c r="B75" s="23" t="s">
        <v>88</v>
      </c>
      <c r="C75" s="32" t="s">
        <v>329</v>
      </c>
      <c r="D75" s="23" t="s">
        <v>45</v>
      </c>
      <c r="E75" s="18">
        <f t="shared" ref="E75:G77" si="15">E76</f>
        <v>45</v>
      </c>
      <c r="F75" s="18">
        <f t="shared" si="15"/>
        <v>5</v>
      </c>
      <c r="G75" s="18">
        <f t="shared" si="15"/>
        <v>5</v>
      </c>
      <c r="H75" s="18">
        <f t="shared" ref="H75:H100" si="16">$F75-$G75</f>
        <v>0</v>
      </c>
      <c r="I75" s="26">
        <f t="shared" si="14"/>
        <v>11.11</v>
      </c>
      <c r="J75" s="84">
        <f t="shared" si="8"/>
        <v>100</v>
      </c>
    </row>
    <row r="76" spans="1:10" s="31" customFormat="1" ht="47.25" outlineLevel="5">
      <c r="A76" s="89" t="s">
        <v>365</v>
      </c>
      <c r="B76" s="23" t="s">
        <v>88</v>
      </c>
      <c r="C76" s="32" t="s">
        <v>330</v>
      </c>
      <c r="D76" s="23" t="s">
        <v>45</v>
      </c>
      <c r="E76" s="18">
        <f t="shared" si="15"/>
        <v>45</v>
      </c>
      <c r="F76" s="18">
        <f t="shared" si="15"/>
        <v>5</v>
      </c>
      <c r="G76" s="18">
        <f t="shared" si="15"/>
        <v>5</v>
      </c>
      <c r="H76" s="18">
        <f t="shared" si="16"/>
        <v>0</v>
      </c>
      <c r="I76" s="26">
        <f t="shared" si="14"/>
        <v>11.11</v>
      </c>
      <c r="J76" s="84">
        <f t="shared" si="8"/>
        <v>100</v>
      </c>
    </row>
    <row r="77" spans="1:10" s="31" customFormat="1" ht="78.75" outlineLevel="5">
      <c r="A77" s="89" t="s">
        <v>328</v>
      </c>
      <c r="B77" s="21" t="s">
        <v>88</v>
      </c>
      <c r="C77" s="32" t="s">
        <v>331</v>
      </c>
      <c r="D77" s="21" t="s">
        <v>45</v>
      </c>
      <c r="E77" s="18">
        <f t="shared" si="15"/>
        <v>45</v>
      </c>
      <c r="F77" s="18">
        <f t="shared" si="15"/>
        <v>5</v>
      </c>
      <c r="G77" s="18">
        <f t="shared" si="15"/>
        <v>5</v>
      </c>
      <c r="H77" s="18">
        <f t="shared" si="16"/>
        <v>0</v>
      </c>
      <c r="I77" s="26">
        <f t="shared" si="14"/>
        <v>11.11</v>
      </c>
      <c r="J77" s="84">
        <f t="shared" si="8"/>
        <v>100</v>
      </c>
    </row>
    <row r="78" spans="1:10" s="31" customFormat="1" ht="47.25" outlineLevel="5">
      <c r="A78" s="85" t="s">
        <v>152</v>
      </c>
      <c r="B78" s="21" t="s">
        <v>88</v>
      </c>
      <c r="C78" s="32" t="s">
        <v>331</v>
      </c>
      <c r="D78" s="21" t="s">
        <v>153</v>
      </c>
      <c r="E78" s="18">
        <v>45</v>
      </c>
      <c r="F78" s="18">
        <v>5</v>
      </c>
      <c r="G78" s="18">
        <v>5</v>
      </c>
      <c r="H78" s="18">
        <f t="shared" si="16"/>
        <v>0</v>
      </c>
      <c r="I78" s="26">
        <f t="shared" si="14"/>
        <v>11.11</v>
      </c>
      <c r="J78" s="84">
        <f t="shared" si="8"/>
        <v>100</v>
      </c>
    </row>
    <row r="79" spans="1:10" s="31" customFormat="1" ht="47.25" outlineLevel="5">
      <c r="A79" s="83" t="s">
        <v>188</v>
      </c>
      <c r="B79" s="21" t="s">
        <v>88</v>
      </c>
      <c r="C79" s="14" t="s">
        <v>189</v>
      </c>
      <c r="D79" s="21" t="s">
        <v>45</v>
      </c>
      <c r="E79" s="17">
        <f>E80+E82+E84+E87+E92+E95+E98</f>
        <v>56745.221570000002</v>
      </c>
      <c r="F79" s="17">
        <f t="shared" ref="F79:G79" si="17">F80+F82+F84+F87+F92+F95+F98</f>
        <v>66898.580990000002</v>
      </c>
      <c r="G79" s="17">
        <f t="shared" si="17"/>
        <v>61210.470780000003</v>
      </c>
      <c r="H79" s="17">
        <f t="shared" si="16"/>
        <v>5688.1102099999998</v>
      </c>
      <c r="I79" s="25">
        <f t="shared" si="14"/>
        <v>107.87</v>
      </c>
      <c r="J79" s="82">
        <f t="shared" si="8"/>
        <v>91.5</v>
      </c>
    </row>
    <row r="80" spans="1:10" s="31" customFormat="1" ht="31.5" outlineLevel="2">
      <c r="A80" s="81" t="s">
        <v>102</v>
      </c>
      <c r="B80" s="21" t="s">
        <v>88</v>
      </c>
      <c r="C80" s="14" t="s">
        <v>302</v>
      </c>
      <c r="D80" s="15" t="s">
        <v>45</v>
      </c>
      <c r="E80" s="17">
        <f>E81</f>
        <v>100</v>
      </c>
      <c r="F80" s="17">
        <f>F81</f>
        <v>87.162469999999999</v>
      </c>
      <c r="G80" s="17">
        <f>G81</f>
        <v>86.947019999999995</v>
      </c>
      <c r="H80" s="17">
        <f t="shared" si="16"/>
        <v>0.21545</v>
      </c>
      <c r="I80" s="25">
        <f t="shared" si="14"/>
        <v>86.95</v>
      </c>
      <c r="J80" s="82">
        <f t="shared" si="8"/>
        <v>99.75</v>
      </c>
    </row>
    <row r="81" spans="1:10" s="31" customFormat="1" ht="15.75" outlineLevel="5">
      <c r="A81" s="81" t="s">
        <v>157</v>
      </c>
      <c r="B81" s="21" t="s">
        <v>88</v>
      </c>
      <c r="C81" s="14" t="s">
        <v>302</v>
      </c>
      <c r="D81" s="15" t="s">
        <v>158</v>
      </c>
      <c r="E81" s="18">
        <v>100</v>
      </c>
      <c r="F81" s="18">
        <v>87.162469999999999</v>
      </c>
      <c r="G81" s="18">
        <v>86.947019999999995</v>
      </c>
      <c r="H81" s="18">
        <f t="shared" si="16"/>
        <v>0.21545</v>
      </c>
      <c r="I81" s="26">
        <f t="shared" si="14"/>
        <v>86.95</v>
      </c>
      <c r="J81" s="84">
        <f t="shared" si="8"/>
        <v>99.75</v>
      </c>
    </row>
    <row r="82" spans="1:10" s="31" customFormat="1" ht="47.25" outlineLevel="5">
      <c r="A82" s="85" t="s">
        <v>125</v>
      </c>
      <c r="B82" s="21" t="s">
        <v>88</v>
      </c>
      <c r="C82" s="14" t="s">
        <v>303</v>
      </c>
      <c r="D82" s="15" t="s">
        <v>45</v>
      </c>
      <c r="E82" s="18">
        <f>E83</f>
        <v>3500</v>
      </c>
      <c r="F82" s="18">
        <f>F83</f>
        <v>3500</v>
      </c>
      <c r="G82" s="18">
        <f>G83</f>
        <v>3393.49134</v>
      </c>
      <c r="H82" s="18">
        <f t="shared" si="16"/>
        <v>106.50866000000001</v>
      </c>
      <c r="I82" s="26">
        <f t="shared" si="14"/>
        <v>96.96</v>
      </c>
      <c r="J82" s="84">
        <f t="shared" si="8"/>
        <v>96.96</v>
      </c>
    </row>
    <row r="83" spans="1:10" s="31" customFormat="1" ht="47.25" outlineLevel="5">
      <c r="A83" s="85" t="s">
        <v>152</v>
      </c>
      <c r="B83" s="21" t="s">
        <v>88</v>
      </c>
      <c r="C83" s="14" t="s">
        <v>303</v>
      </c>
      <c r="D83" s="15" t="s">
        <v>153</v>
      </c>
      <c r="E83" s="18">
        <v>3500</v>
      </c>
      <c r="F83" s="18">
        <v>3500</v>
      </c>
      <c r="G83" s="18">
        <v>3393.49134</v>
      </c>
      <c r="H83" s="18">
        <f t="shared" si="16"/>
        <v>106.50866000000001</v>
      </c>
      <c r="I83" s="26">
        <f t="shared" si="14"/>
        <v>96.96</v>
      </c>
      <c r="J83" s="84">
        <f t="shared" si="8"/>
        <v>96.96</v>
      </c>
    </row>
    <row r="84" spans="1:10" s="31" customFormat="1" ht="126" outlineLevel="5">
      <c r="A84" s="93" t="s">
        <v>466</v>
      </c>
      <c r="B84" s="21" t="s">
        <v>88</v>
      </c>
      <c r="C84" s="14" t="s">
        <v>237</v>
      </c>
      <c r="D84" s="21" t="s">
        <v>45</v>
      </c>
      <c r="E84" s="18">
        <f>E85+E86</f>
        <v>1117.9649999999999</v>
      </c>
      <c r="F84" s="18">
        <f>F85+F86</f>
        <v>1117.9649999999999</v>
      </c>
      <c r="G84" s="18">
        <f>G85+G86</f>
        <v>1117.9649999999999</v>
      </c>
      <c r="H84" s="18">
        <f t="shared" si="16"/>
        <v>0</v>
      </c>
      <c r="I84" s="26">
        <f t="shared" si="14"/>
        <v>100</v>
      </c>
      <c r="J84" s="84">
        <f t="shared" si="8"/>
        <v>100</v>
      </c>
    </row>
    <row r="85" spans="1:10" s="31" customFormat="1" ht="31.5">
      <c r="A85" s="81" t="s">
        <v>154</v>
      </c>
      <c r="B85" s="21" t="s">
        <v>88</v>
      </c>
      <c r="C85" s="14" t="s">
        <v>237</v>
      </c>
      <c r="D85" s="21" t="s">
        <v>155</v>
      </c>
      <c r="E85" s="17">
        <v>1033.5050000000001</v>
      </c>
      <c r="F85" s="17">
        <v>999.55799999999999</v>
      </c>
      <c r="G85" s="17">
        <v>999.55799999999999</v>
      </c>
      <c r="H85" s="17">
        <f t="shared" si="16"/>
        <v>0</v>
      </c>
      <c r="I85" s="25">
        <f t="shared" si="14"/>
        <v>96.72</v>
      </c>
      <c r="J85" s="82">
        <f t="shared" si="8"/>
        <v>100</v>
      </c>
    </row>
    <row r="86" spans="1:10" s="31" customFormat="1" ht="47.25">
      <c r="A86" s="85" t="s">
        <v>152</v>
      </c>
      <c r="B86" s="21" t="s">
        <v>88</v>
      </c>
      <c r="C86" s="14" t="s">
        <v>237</v>
      </c>
      <c r="D86" s="15" t="s">
        <v>153</v>
      </c>
      <c r="E86" s="18">
        <v>84.46</v>
      </c>
      <c r="F86" s="18">
        <v>118.407</v>
      </c>
      <c r="G86" s="18">
        <v>118.407</v>
      </c>
      <c r="H86" s="18">
        <f t="shared" si="16"/>
        <v>0</v>
      </c>
      <c r="I86" s="26">
        <f t="shared" si="14"/>
        <v>140.19</v>
      </c>
      <c r="J86" s="84">
        <f t="shared" si="8"/>
        <v>100</v>
      </c>
    </row>
    <row r="87" spans="1:10" s="31" customFormat="1" ht="47.25">
      <c r="A87" s="81" t="s">
        <v>141</v>
      </c>
      <c r="B87" s="21" t="s">
        <v>88</v>
      </c>
      <c r="C87" s="14" t="s">
        <v>304</v>
      </c>
      <c r="D87" s="21" t="s">
        <v>45</v>
      </c>
      <c r="E87" s="17">
        <f>E88+E89+E91+E90</f>
        <v>49485.722569999998</v>
      </c>
      <c r="F87" s="17">
        <f>F88+F89+F91+F90</f>
        <v>59580.522519999999</v>
      </c>
      <c r="G87" s="17">
        <f>G88+G89+G91+G90</f>
        <v>54063.898419999998</v>
      </c>
      <c r="H87" s="17">
        <f t="shared" si="16"/>
        <v>5516.6241</v>
      </c>
      <c r="I87" s="25">
        <f t="shared" si="14"/>
        <v>109.25</v>
      </c>
      <c r="J87" s="82">
        <f t="shared" si="8"/>
        <v>90.74</v>
      </c>
    </row>
    <row r="88" spans="1:10" s="31" customFormat="1" ht="31.5">
      <c r="A88" s="85" t="s">
        <v>169</v>
      </c>
      <c r="B88" s="21" t="s">
        <v>88</v>
      </c>
      <c r="C88" s="14" t="s">
        <v>304</v>
      </c>
      <c r="D88" s="21" t="s">
        <v>170</v>
      </c>
      <c r="E88" s="18">
        <v>35979.722569999998</v>
      </c>
      <c r="F88" s="18">
        <v>42554.4401</v>
      </c>
      <c r="G88" s="18">
        <v>41686.840100000001</v>
      </c>
      <c r="H88" s="18">
        <f t="shared" si="16"/>
        <v>867.6</v>
      </c>
      <c r="I88" s="26">
        <f t="shared" si="14"/>
        <v>115.86</v>
      </c>
      <c r="J88" s="84">
        <f t="shared" si="8"/>
        <v>97.96</v>
      </c>
    </row>
    <row r="89" spans="1:10" s="31" customFormat="1" ht="47.25">
      <c r="A89" s="85" t="s">
        <v>152</v>
      </c>
      <c r="B89" s="21" t="s">
        <v>88</v>
      </c>
      <c r="C89" s="14" t="s">
        <v>304</v>
      </c>
      <c r="D89" s="21" t="s">
        <v>153</v>
      </c>
      <c r="E89" s="18">
        <v>13098</v>
      </c>
      <c r="F89" s="18">
        <v>16718.788420000001</v>
      </c>
      <c r="G89" s="18">
        <v>12069.76432</v>
      </c>
      <c r="H89" s="18">
        <f t="shared" si="16"/>
        <v>4649.0240999999996</v>
      </c>
      <c r="I89" s="26">
        <f t="shared" si="14"/>
        <v>92.15</v>
      </c>
      <c r="J89" s="84">
        <f t="shared" si="8"/>
        <v>72.19</v>
      </c>
    </row>
    <row r="90" spans="1:10" s="31" customFormat="1" ht="15.75">
      <c r="A90" s="88" t="s">
        <v>254</v>
      </c>
      <c r="B90" s="21" t="s">
        <v>88</v>
      </c>
      <c r="C90" s="14" t="s">
        <v>304</v>
      </c>
      <c r="D90" s="21" t="s">
        <v>158</v>
      </c>
      <c r="E90" s="18">
        <v>12.4</v>
      </c>
      <c r="F90" s="18">
        <v>0</v>
      </c>
      <c r="G90" s="18">
        <v>0</v>
      </c>
      <c r="H90" s="18">
        <f t="shared" si="16"/>
        <v>0</v>
      </c>
      <c r="I90" s="26">
        <f t="shared" si="14"/>
        <v>0</v>
      </c>
      <c r="J90" s="84" t="s">
        <v>469</v>
      </c>
    </row>
    <row r="91" spans="1:10" s="31" customFormat="1" ht="15.75">
      <c r="A91" s="85" t="s">
        <v>156</v>
      </c>
      <c r="B91" s="21" t="s">
        <v>88</v>
      </c>
      <c r="C91" s="14" t="s">
        <v>304</v>
      </c>
      <c r="D91" s="21" t="s">
        <v>171</v>
      </c>
      <c r="E91" s="18">
        <v>395.6</v>
      </c>
      <c r="F91" s="18">
        <v>307.29399999999998</v>
      </c>
      <c r="G91" s="18">
        <v>307.29399999999998</v>
      </c>
      <c r="H91" s="18">
        <f t="shared" si="16"/>
        <v>0</v>
      </c>
      <c r="I91" s="26">
        <f t="shared" si="14"/>
        <v>77.680000000000007</v>
      </c>
      <c r="J91" s="84">
        <f>$G91/$F91*100</f>
        <v>100</v>
      </c>
    </row>
    <row r="92" spans="1:10" s="31" customFormat="1" ht="47.25" outlineLevel="5">
      <c r="A92" s="81" t="s">
        <v>122</v>
      </c>
      <c r="B92" s="21" t="s">
        <v>88</v>
      </c>
      <c r="C92" s="14" t="s">
        <v>327</v>
      </c>
      <c r="D92" s="21" t="s">
        <v>45</v>
      </c>
      <c r="E92" s="17">
        <f>E93+E94</f>
        <v>1328.7619999999999</v>
      </c>
      <c r="F92" s="17">
        <f>F93+F94</f>
        <v>1366.6279999999999</v>
      </c>
      <c r="G92" s="17">
        <f>G93+G94</f>
        <v>1366.6279999999999</v>
      </c>
      <c r="H92" s="17">
        <f t="shared" si="16"/>
        <v>0</v>
      </c>
      <c r="I92" s="25">
        <f t="shared" si="14"/>
        <v>102.85</v>
      </c>
      <c r="J92" s="82">
        <f>$G92/$F92*100</f>
        <v>100</v>
      </c>
    </row>
    <row r="93" spans="1:10" s="31" customFormat="1" ht="31.5" outlineLevel="5">
      <c r="A93" s="81" t="s">
        <v>154</v>
      </c>
      <c r="B93" s="21" t="s">
        <v>88</v>
      </c>
      <c r="C93" s="14" t="s">
        <v>327</v>
      </c>
      <c r="D93" s="21" t="s">
        <v>155</v>
      </c>
      <c r="E93" s="17">
        <v>1249.3140000000001</v>
      </c>
      <c r="F93" s="17">
        <v>1366.6279999999999</v>
      </c>
      <c r="G93" s="17">
        <v>1366.6279999999999</v>
      </c>
      <c r="H93" s="17">
        <f t="shared" si="16"/>
        <v>0</v>
      </c>
      <c r="I93" s="25">
        <f t="shared" si="14"/>
        <v>109.39</v>
      </c>
      <c r="J93" s="82">
        <f>$G93/$F93*100</f>
        <v>100</v>
      </c>
    </row>
    <row r="94" spans="1:10" s="31" customFormat="1" ht="47.25" outlineLevel="5">
      <c r="A94" s="85" t="s">
        <v>152</v>
      </c>
      <c r="B94" s="21" t="s">
        <v>88</v>
      </c>
      <c r="C94" s="14" t="s">
        <v>327</v>
      </c>
      <c r="D94" s="21" t="s">
        <v>153</v>
      </c>
      <c r="E94" s="42">
        <v>79.447999999999993</v>
      </c>
      <c r="F94" s="42">
        <v>0</v>
      </c>
      <c r="G94" s="42">
        <v>0</v>
      </c>
      <c r="H94" s="42">
        <f t="shared" si="16"/>
        <v>0</v>
      </c>
      <c r="I94" s="25">
        <f t="shared" si="14"/>
        <v>0</v>
      </c>
      <c r="J94" s="82" t="s">
        <v>469</v>
      </c>
    </row>
    <row r="95" spans="1:10" s="31" customFormat="1" ht="47.25" outlineLevel="5">
      <c r="A95" s="81" t="s">
        <v>124</v>
      </c>
      <c r="B95" s="21" t="s">
        <v>88</v>
      </c>
      <c r="C95" s="14" t="s">
        <v>327</v>
      </c>
      <c r="D95" s="21" t="s">
        <v>45</v>
      </c>
      <c r="E95" s="17">
        <f>E96+E97</f>
        <v>947.58699999999999</v>
      </c>
      <c r="F95" s="17">
        <f>F96+F97</f>
        <v>974.12</v>
      </c>
      <c r="G95" s="17">
        <f>G96+G97</f>
        <v>974.12</v>
      </c>
      <c r="H95" s="17">
        <f t="shared" si="16"/>
        <v>0</v>
      </c>
      <c r="I95" s="25">
        <f t="shared" si="14"/>
        <v>102.8</v>
      </c>
      <c r="J95" s="82">
        <f>$G95/$F95*100</f>
        <v>100</v>
      </c>
    </row>
    <row r="96" spans="1:10" s="31" customFormat="1" ht="31.5" outlineLevel="1">
      <c r="A96" s="81" t="s">
        <v>154</v>
      </c>
      <c r="B96" s="21" t="s">
        <v>88</v>
      </c>
      <c r="C96" s="14" t="s">
        <v>327</v>
      </c>
      <c r="D96" s="21" t="s">
        <v>155</v>
      </c>
      <c r="E96" s="17">
        <v>887.57799999999997</v>
      </c>
      <c r="F96" s="17">
        <v>974.12</v>
      </c>
      <c r="G96" s="17">
        <v>974.12</v>
      </c>
      <c r="H96" s="17">
        <f t="shared" si="16"/>
        <v>0</v>
      </c>
      <c r="I96" s="25">
        <f t="shared" si="14"/>
        <v>109.75</v>
      </c>
      <c r="J96" s="82">
        <f>$G96/$F96*100</f>
        <v>100</v>
      </c>
    </row>
    <row r="97" spans="1:10" s="31" customFormat="1" ht="47.25" outlineLevel="1">
      <c r="A97" s="85" t="s">
        <v>152</v>
      </c>
      <c r="B97" s="21" t="s">
        <v>88</v>
      </c>
      <c r="C97" s="14" t="s">
        <v>327</v>
      </c>
      <c r="D97" s="21" t="s">
        <v>153</v>
      </c>
      <c r="E97" s="18">
        <v>60.009</v>
      </c>
      <c r="F97" s="18">
        <v>0</v>
      </c>
      <c r="G97" s="18">
        <v>0</v>
      </c>
      <c r="H97" s="18">
        <f t="shared" si="16"/>
        <v>0</v>
      </c>
      <c r="I97" s="26">
        <f t="shared" si="14"/>
        <v>0</v>
      </c>
      <c r="J97" s="84" t="s">
        <v>469</v>
      </c>
    </row>
    <row r="98" spans="1:10" s="31" customFormat="1" ht="78.75">
      <c r="A98" s="87" t="s">
        <v>333</v>
      </c>
      <c r="B98" s="21" t="s">
        <v>88</v>
      </c>
      <c r="C98" s="21" t="s">
        <v>334</v>
      </c>
      <c r="D98" s="21" t="s">
        <v>45</v>
      </c>
      <c r="E98" s="18">
        <f>E99</f>
        <v>265.185</v>
      </c>
      <c r="F98" s="18">
        <f>F99</f>
        <v>272.18299999999999</v>
      </c>
      <c r="G98" s="18">
        <f>G99</f>
        <v>207.42099999999999</v>
      </c>
      <c r="H98" s="18">
        <f t="shared" si="16"/>
        <v>64.762</v>
      </c>
      <c r="I98" s="26">
        <f t="shared" si="14"/>
        <v>78.22</v>
      </c>
      <c r="J98" s="84">
        <f>$G98/$F98*100</f>
        <v>76.209999999999994</v>
      </c>
    </row>
    <row r="99" spans="1:10" s="31" customFormat="1" ht="31.5">
      <c r="A99" s="81" t="s">
        <v>154</v>
      </c>
      <c r="B99" s="21" t="s">
        <v>88</v>
      </c>
      <c r="C99" s="21" t="s">
        <v>334</v>
      </c>
      <c r="D99" s="21" t="s">
        <v>155</v>
      </c>
      <c r="E99" s="18">
        <v>265.185</v>
      </c>
      <c r="F99" s="18">
        <v>272.18299999999999</v>
      </c>
      <c r="G99" s="18">
        <v>207.42099999999999</v>
      </c>
      <c r="H99" s="18">
        <f t="shared" si="16"/>
        <v>64.762</v>
      </c>
      <c r="I99" s="26">
        <f t="shared" ref="I99:I105" si="18">$G99/$E99*100</f>
        <v>78.22</v>
      </c>
      <c r="J99" s="84">
        <f>$G99/$F99*100</f>
        <v>76.209999999999994</v>
      </c>
    </row>
    <row r="100" spans="1:10" s="31" customFormat="1" ht="31.5">
      <c r="A100" s="94" t="s">
        <v>247</v>
      </c>
      <c r="B100" s="24" t="s">
        <v>249</v>
      </c>
      <c r="C100" s="24" t="s">
        <v>250</v>
      </c>
      <c r="D100" s="24" t="s">
        <v>45</v>
      </c>
      <c r="E100" s="36">
        <f>E101+E109</f>
        <v>3500</v>
      </c>
      <c r="F100" s="36">
        <f>F101+F109</f>
        <v>2664.2950000000001</v>
      </c>
      <c r="G100" s="36">
        <f>G101+G109</f>
        <v>2434.3539999999998</v>
      </c>
      <c r="H100" s="36">
        <f t="shared" si="16"/>
        <v>229.941</v>
      </c>
      <c r="I100" s="37">
        <f t="shared" si="18"/>
        <v>69.55</v>
      </c>
      <c r="J100" s="95">
        <f>$G100/$F100*100</f>
        <v>91.37</v>
      </c>
    </row>
    <row r="101" spans="1:10" s="31" customFormat="1" ht="47.25">
      <c r="A101" s="87" t="s">
        <v>248</v>
      </c>
      <c r="B101" s="21" t="s">
        <v>251</v>
      </c>
      <c r="C101" s="21" t="s">
        <v>250</v>
      </c>
      <c r="D101" s="21" t="s">
        <v>45</v>
      </c>
      <c r="E101" s="43">
        <f>E102+E106</f>
        <v>500</v>
      </c>
      <c r="F101" s="43">
        <f>F102+F106</f>
        <v>1285.0999999999999</v>
      </c>
      <c r="G101" s="43">
        <f>G102+G106</f>
        <v>1285.0999999999999</v>
      </c>
      <c r="H101" s="43">
        <f>H102+H106</f>
        <v>0</v>
      </c>
      <c r="I101" s="44">
        <f t="shared" si="18"/>
        <v>257.02</v>
      </c>
      <c r="J101" s="96">
        <f>$G101/$F101*100</f>
        <v>100</v>
      </c>
    </row>
    <row r="102" spans="1:10" s="29" customFormat="1" ht="78.75">
      <c r="A102" s="90" t="s">
        <v>193</v>
      </c>
      <c r="B102" s="21" t="s">
        <v>251</v>
      </c>
      <c r="C102" s="14" t="s">
        <v>194</v>
      </c>
      <c r="D102" s="21" t="s">
        <v>45</v>
      </c>
      <c r="E102" s="17">
        <f t="shared" ref="E102:G104" si="19">E103</f>
        <v>500</v>
      </c>
      <c r="F102" s="17">
        <f t="shared" si="19"/>
        <v>0</v>
      </c>
      <c r="G102" s="17">
        <f t="shared" si="19"/>
        <v>0</v>
      </c>
      <c r="H102" s="17">
        <f>$F102-$G102</f>
        <v>0</v>
      </c>
      <c r="I102" s="25">
        <f t="shared" si="18"/>
        <v>0</v>
      </c>
      <c r="J102" s="82" t="s">
        <v>469</v>
      </c>
    </row>
    <row r="103" spans="1:10" s="29" customFormat="1" ht="63">
      <c r="A103" s="90" t="s">
        <v>195</v>
      </c>
      <c r="B103" s="21" t="s">
        <v>251</v>
      </c>
      <c r="C103" s="14" t="s">
        <v>196</v>
      </c>
      <c r="D103" s="21" t="s">
        <v>45</v>
      </c>
      <c r="E103" s="17">
        <f t="shared" si="19"/>
        <v>500</v>
      </c>
      <c r="F103" s="17">
        <f t="shared" si="19"/>
        <v>0</v>
      </c>
      <c r="G103" s="17">
        <f t="shared" si="19"/>
        <v>0</v>
      </c>
      <c r="H103" s="17">
        <f>$F103-$G103</f>
        <v>0</v>
      </c>
      <c r="I103" s="25">
        <f t="shared" si="18"/>
        <v>0</v>
      </c>
      <c r="J103" s="82" t="s">
        <v>469</v>
      </c>
    </row>
    <row r="104" spans="1:10" s="29" customFormat="1" ht="47.25">
      <c r="A104" s="81" t="s">
        <v>197</v>
      </c>
      <c r="B104" s="21" t="s">
        <v>251</v>
      </c>
      <c r="C104" s="14" t="s">
        <v>198</v>
      </c>
      <c r="D104" s="21" t="s">
        <v>45</v>
      </c>
      <c r="E104" s="17">
        <f t="shared" si="19"/>
        <v>500</v>
      </c>
      <c r="F104" s="17">
        <f t="shared" si="19"/>
        <v>0</v>
      </c>
      <c r="G104" s="17">
        <f t="shared" si="19"/>
        <v>0</v>
      </c>
      <c r="H104" s="17">
        <f>$F104-$G104</f>
        <v>0</v>
      </c>
      <c r="I104" s="25">
        <f t="shared" si="18"/>
        <v>0</v>
      </c>
      <c r="J104" s="82" t="s">
        <v>469</v>
      </c>
    </row>
    <row r="105" spans="1:10" s="31" customFormat="1" ht="47.25">
      <c r="A105" s="85" t="s">
        <v>152</v>
      </c>
      <c r="B105" s="21" t="s">
        <v>251</v>
      </c>
      <c r="C105" s="14" t="s">
        <v>198</v>
      </c>
      <c r="D105" s="21" t="s">
        <v>153</v>
      </c>
      <c r="E105" s="45">
        <v>500</v>
      </c>
      <c r="F105" s="45">
        <v>0</v>
      </c>
      <c r="G105" s="45">
        <v>0</v>
      </c>
      <c r="H105" s="45">
        <f>$F105-$G105</f>
        <v>0</v>
      </c>
      <c r="I105" s="46">
        <f t="shared" si="18"/>
        <v>0</v>
      </c>
      <c r="J105" s="97" t="s">
        <v>469</v>
      </c>
    </row>
    <row r="106" spans="1:10" s="31" customFormat="1" ht="47.25">
      <c r="A106" s="81" t="s">
        <v>197</v>
      </c>
      <c r="B106" s="21" t="s">
        <v>251</v>
      </c>
      <c r="C106" s="14" t="s">
        <v>301</v>
      </c>
      <c r="D106" s="21" t="s">
        <v>45</v>
      </c>
      <c r="E106" s="45">
        <f>E107+E108</f>
        <v>0</v>
      </c>
      <c r="F106" s="45">
        <f>F107+F108</f>
        <v>1285.0999999999999</v>
      </c>
      <c r="G106" s="45">
        <f>G107+G108</f>
        <v>1285.0999999999999</v>
      </c>
      <c r="H106" s="45">
        <f>H107+H108</f>
        <v>0</v>
      </c>
      <c r="I106" s="46" t="s">
        <v>469</v>
      </c>
      <c r="J106" s="97">
        <f t="shared" ref="J106:J149" si="20">$G106/$F106*100</f>
        <v>100</v>
      </c>
    </row>
    <row r="107" spans="1:10" s="31" customFormat="1" ht="47.25">
      <c r="A107" s="85" t="s">
        <v>152</v>
      </c>
      <c r="B107" s="21" t="s">
        <v>251</v>
      </c>
      <c r="C107" s="14" t="s">
        <v>301</v>
      </c>
      <c r="D107" s="21" t="s">
        <v>153</v>
      </c>
      <c r="E107" s="45">
        <v>0</v>
      </c>
      <c r="F107" s="45">
        <v>5.0999999999999996</v>
      </c>
      <c r="G107" s="45">
        <v>5.0999999999999996</v>
      </c>
      <c r="H107" s="45">
        <f t="shared" ref="H107:H114" si="21">$F107-$G107</f>
        <v>0</v>
      </c>
      <c r="I107" s="46" t="s">
        <v>469</v>
      </c>
      <c r="J107" s="97">
        <f t="shared" si="20"/>
        <v>100</v>
      </c>
    </row>
    <row r="108" spans="1:10" s="31" customFormat="1" ht="15.75">
      <c r="A108" s="85" t="s">
        <v>475</v>
      </c>
      <c r="B108" s="21" t="s">
        <v>251</v>
      </c>
      <c r="C108" s="14" t="s">
        <v>301</v>
      </c>
      <c r="D108" s="21" t="s">
        <v>467</v>
      </c>
      <c r="E108" s="45">
        <v>0</v>
      </c>
      <c r="F108" s="45">
        <v>1280</v>
      </c>
      <c r="G108" s="45">
        <v>1280</v>
      </c>
      <c r="H108" s="45">
        <f t="shared" si="21"/>
        <v>0</v>
      </c>
      <c r="I108" s="46" t="s">
        <v>469</v>
      </c>
      <c r="J108" s="97">
        <f t="shared" si="20"/>
        <v>100</v>
      </c>
    </row>
    <row r="109" spans="1:10" s="31" customFormat="1" ht="15.75">
      <c r="A109" s="85" t="s">
        <v>360</v>
      </c>
      <c r="B109" s="21" t="s">
        <v>361</v>
      </c>
      <c r="C109" s="21" t="s">
        <v>250</v>
      </c>
      <c r="D109" s="21" t="s">
        <v>45</v>
      </c>
      <c r="E109" s="45">
        <f t="shared" ref="E109:G111" si="22">E110</f>
        <v>3000</v>
      </c>
      <c r="F109" s="45">
        <f t="shared" si="22"/>
        <v>1379.1949999999999</v>
      </c>
      <c r="G109" s="45">
        <f t="shared" si="22"/>
        <v>1149.2539999999999</v>
      </c>
      <c r="H109" s="45">
        <f t="shared" si="21"/>
        <v>229.941</v>
      </c>
      <c r="I109" s="46">
        <f>$G109/$E109*100</f>
        <v>38.31</v>
      </c>
      <c r="J109" s="97">
        <f t="shared" si="20"/>
        <v>83.33</v>
      </c>
    </row>
    <row r="110" spans="1:10" s="31" customFormat="1" ht="78.75">
      <c r="A110" s="90" t="s">
        <v>193</v>
      </c>
      <c r="B110" s="21" t="s">
        <v>361</v>
      </c>
      <c r="C110" s="14" t="s">
        <v>194</v>
      </c>
      <c r="D110" s="21" t="s">
        <v>45</v>
      </c>
      <c r="E110" s="45">
        <f t="shared" si="22"/>
        <v>3000</v>
      </c>
      <c r="F110" s="45">
        <f t="shared" si="22"/>
        <v>1379.1949999999999</v>
      </c>
      <c r="G110" s="45">
        <f t="shared" si="22"/>
        <v>1149.2539999999999</v>
      </c>
      <c r="H110" s="45">
        <f t="shared" si="21"/>
        <v>229.941</v>
      </c>
      <c r="I110" s="46">
        <f>$G110/$E110*100</f>
        <v>38.31</v>
      </c>
      <c r="J110" s="97">
        <f t="shared" si="20"/>
        <v>83.33</v>
      </c>
    </row>
    <row r="111" spans="1:10" s="31" customFormat="1" ht="63">
      <c r="A111" s="90" t="s">
        <v>195</v>
      </c>
      <c r="B111" s="21" t="s">
        <v>361</v>
      </c>
      <c r="C111" s="14" t="s">
        <v>196</v>
      </c>
      <c r="D111" s="21" t="s">
        <v>45</v>
      </c>
      <c r="E111" s="45">
        <f t="shared" si="22"/>
        <v>3000</v>
      </c>
      <c r="F111" s="45">
        <f t="shared" si="22"/>
        <v>1379.1949999999999</v>
      </c>
      <c r="G111" s="45">
        <f t="shared" si="22"/>
        <v>1149.2539999999999</v>
      </c>
      <c r="H111" s="45">
        <f t="shared" si="21"/>
        <v>229.941</v>
      </c>
      <c r="I111" s="46">
        <f>$G111/$E111*100</f>
        <v>38.31</v>
      </c>
      <c r="J111" s="97">
        <f t="shared" si="20"/>
        <v>83.33</v>
      </c>
    </row>
    <row r="112" spans="1:10" s="31" customFormat="1" ht="47.25" outlineLevel="5">
      <c r="A112" s="81" t="s">
        <v>197</v>
      </c>
      <c r="B112" s="21" t="s">
        <v>361</v>
      </c>
      <c r="C112" s="14" t="s">
        <v>198</v>
      </c>
      <c r="D112" s="21" t="s">
        <v>45</v>
      </c>
      <c r="E112" s="45">
        <f>E113+E114</f>
        <v>3000</v>
      </c>
      <c r="F112" s="45">
        <f>F113+F114</f>
        <v>1379.1949999999999</v>
      </c>
      <c r="G112" s="45">
        <f>G113+G114</f>
        <v>1149.2539999999999</v>
      </c>
      <c r="H112" s="45">
        <f t="shared" si="21"/>
        <v>229.941</v>
      </c>
      <c r="I112" s="46">
        <f>$G112/$E112*100</f>
        <v>38.31</v>
      </c>
      <c r="J112" s="97">
        <f t="shared" si="20"/>
        <v>83.33</v>
      </c>
    </row>
    <row r="113" spans="1:10" s="31" customFormat="1" ht="47.25" outlineLevel="5">
      <c r="A113" s="85" t="s">
        <v>152</v>
      </c>
      <c r="B113" s="21" t="s">
        <v>361</v>
      </c>
      <c r="C113" s="14" t="s">
        <v>198</v>
      </c>
      <c r="D113" s="21" t="s">
        <v>153</v>
      </c>
      <c r="E113" s="45">
        <v>3000</v>
      </c>
      <c r="F113" s="45">
        <v>1251.9949999999999</v>
      </c>
      <c r="G113" s="45">
        <v>1022.054</v>
      </c>
      <c r="H113" s="45">
        <f t="shared" si="21"/>
        <v>229.941</v>
      </c>
      <c r="I113" s="46">
        <f>$G113/$E113*100</f>
        <v>34.07</v>
      </c>
      <c r="J113" s="97">
        <f t="shared" si="20"/>
        <v>81.63</v>
      </c>
    </row>
    <row r="114" spans="1:10" s="31" customFormat="1" ht="63" outlineLevel="5">
      <c r="A114" s="85" t="s">
        <v>342</v>
      </c>
      <c r="B114" s="21" t="s">
        <v>361</v>
      </c>
      <c r="C114" s="14" t="s">
        <v>198</v>
      </c>
      <c r="D114" s="21" t="s">
        <v>138</v>
      </c>
      <c r="E114" s="45">
        <v>0</v>
      </c>
      <c r="F114" s="45">
        <v>127.2</v>
      </c>
      <c r="G114" s="45">
        <v>127.2</v>
      </c>
      <c r="H114" s="45">
        <f t="shared" si="21"/>
        <v>0</v>
      </c>
      <c r="I114" s="46" t="s">
        <v>469</v>
      </c>
      <c r="J114" s="97">
        <f t="shared" si="20"/>
        <v>100</v>
      </c>
    </row>
    <row r="115" spans="1:10" s="31" customFormat="1" ht="15.75">
      <c r="A115" s="94" t="s">
        <v>78</v>
      </c>
      <c r="B115" s="24" t="s">
        <v>79</v>
      </c>
      <c r="C115" s="28" t="s">
        <v>187</v>
      </c>
      <c r="D115" s="24" t="s">
        <v>45</v>
      </c>
      <c r="E115" s="19">
        <f>E116+E121+E129+E137+E159</f>
        <v>135924.25495999999</v>
      </c>
      <c r="F115" s="19">
        <f>F116+F121+F129+F137+F159</f>
        <v>206714.49820999999</v>
      </c>
      <c r="G115" s="19">
        <f>G116+G121+G129+G137+G159</f>
        <v>199411.68100000001</v>
      </c>
      <c r="H115" s="19">
        <f>H116+H121+H129+H137+H159</f>
        <v>7302.8172100000002</v>
      </c>
      <c r="I115" s="27">
        <f>$G115/$E115*100</f>
        <v>146.71</v>
      </c>
      <c r="J115" s="80">
        <f t="shared" si="20"/>
        <v>96.47</v>
      </c>
    </row>
    <row r="116" spans="1:10" s="31" customFormat="1" ht="15.75">
      <c r="A116" s="81" t="s">
        <v>226</v>
      </c>
      <c r="B116" s="21" t="s">
        <v>227</v>
      </c>
      <c r="C116" s="14" t="s">
        <v>187</v>
      </c>
      <c r="D116" s="21" t="s">
        <v>45</v>
      </c>
      <c r="E116" s="17">
        <f>E117+E119</f>
        <v>1265.3178800000001</v>
      </c>
      <c r="F116" s="17">
        <f>F117+F119</f>
        <v>2451.96668</v>
      </c>
      <c r="G116" s="17">
        <f>G117+G119</f>
        <v>2273.7155899999998</v>
      </c>
      <c r="H116" s="17">
        <f t="shared" ref="H116:H179" si="23">$F116-$G116</f>
        <v>178.25109</v>
      </c>
      <c r="I116" s="25">
        <f>$G116/$E116*100</f>
        <v>179.7</v>
      </c>
      <c r="J116" s="82">
        <f t="shared" si="20"/>
        <v>92.73</v>
      </c>
    </row>
    <row r="117" spans="1:10" s="31" customFormat="1" ht="31.5">
      <c r="A117" s="81" t="s">
        <v>121</v>
      </c>
      <c r="B117" s="21" t="s">
        <v>227</v>
      </c>
      <c r="C117" s="14" t="s">
        <v>301</v>
      </c>
      <c r="D117" s="21" t="s">
        <v>45</v>
      </c>
      <c r="E117" s="18">
        <f>E118</f>
        <v>0</v>
      </c>
      <c r="F117" s="18">
        <f>F118</f>
        <v>349.04399999999998</v>
      </c>
      <c r="G117" s="18">
        <f>G118</f>
        <v>349.04399999999998</v>
      </c>
      <c r="H117" s="18">
        <f t="shared" si="23"/>
        <v>0</v>
      </c>
      <c r="I117" s="26" t="s">
        <v>469</v>
      </c>
      <c r="J117" s="84">
        <f t="shared" si="20"/>
        <v>100</v>
      </c>
    </row>
    <row r="118" spans="1:10" s="31" customFormat="1" ht="47.25">
      <c r="A118" s="81" t="s">
        <v>152</v>
      </c>
      <c r="B118" s="21" t="s">
        <v>227</v>
      </c>
      <c r="C118" s="14" t="s">
        <v>301</v>
      </c>
      <c r="D118" s="21" t="s">
        <v>153</v>
      </c>
      <c r="E118" s="18">
        <v>0</v>
      </c>
      <c r="F118" s="18">
        <v>349.04399999999998</v>
      </c>
      <c r="G118" s="18">
        <v>349.04399999999998</v>
      </c>
      <c r="H118" s="18">
        <f t="shared" si="23"/>
        <v>0</v>
      </c>
      <c r="I118" s="26" t="s">
        <v>469</v>
      </c>
      <c r="J118" s="84">
        <f t="shared" si="20"/>
        <v>100</v>
      </c>
    </row>
    <row r="119" spans="1:10" s="31" customFormat="1" ht="94.5">
      <c r="A119" s="98" t="s">
        <v>468</v>
      </c>
      <c r="B119" s="21" t="s">
        <v>227</v>
      </c>
      <c r="C119" s="14" t="s">
        <v>212</v>
      </c>
      <c r="D119" s="21" t="s">
        <v>45</v>
      </c>
      <c r="E119" s="17">
        <f>E120</f>
        <v>1265.3178800000001</v>
      </c>
      <c r="F119" s="17">
        <f>F120</f>
        <v>2102.9226800000001</v>
      </c>
      <c r="G119" s="17">
        <f>G120</f>
        <v>1924.6715899999999</v>
      </c>
      <c r="H119" s="17">
        <f t="shared" si="23"/>
        <v>178.25109</v>
      </c>
      <c r="I119" s="25">
        <f>$G119/$E119*100</f>
        <v>152.11000000000001</v>
      </c>
      <c r="J119" s="82">
        <f t="shared" si="20"/>
        <v>91.52</v>
      </c>
    </row>
    <row r="120" spans="1:10" s="31" customFormat="1" ht="47.25">
      <c r="A120" s="85" t="s">
        <v>152</v>
      </c>
      <c r="B120" s="21" t="s">
        <v>227</v>
      </c>
      <c r="C120" s="14" t="s">
        <v>212</v>
      </c>
      <c r="D120" s="21" t="s">
        <v>153</v>
      </c>
      <c r="E120" s="18">
        <v>1265.3178800000001</v>
      </c>
      <c r="F120" s="18">
        <v>2102.9226800000001</v>
      </c>
      <c r="G120" s="18">
        <v>1924.6715899999999</v>
      </c>
      <c r="H120" s="18">
        <f t="shared" si="23"/>
        <v>178.25109</v>
      </c>
      <c r="I120" s="26">
        <f>$G120/$E120*100</f>
        <v>152.11000000000001</v>
      </c>
      <c r="J120" s="84">
        <f t="shared" si="20"/>
        <v>91.52</v>
      </c>
    </row>
    <row r="121" spans="1:10" s="31" customFormat="1" ht="15.75">
      <c r="A121" s="88" t="s">
        <v>476</v>
      </c>
      <c r="B121" s="23" t="s">
        <v>477</v>
      </c>
      <c r="C121" s="20" t="s">
        <v>187</v>
      </c>
      <c r="D121" s="23" t="s">
        <v>45</v>
      </c>
      <c r="E121" s="54">
        <f>E122+E126</f>
        <v>0</v>
      </c>
      <c r="F121" s="55">
        <f>F122+F126</f>
        <v>23459.245900000002</v>
      </c>
      <c r="G121" s="55">
        <f>G122+G126</f>
        <v>19819.507000000001</v>
      </c>
      <c r="H121" s="18">
        <f t="shared" si="23"/>
        <v>3639.7388999999998</v>
      </c>
      <c r="I121" s="26" t="s">
        <v>469</v>
      </c>
      <c r="J121" s="84">
        <f t="shared" si="20"/>
        <v>84.48</v>
      </c>
    </row>
    <row r="122" spans="1:10" s="31" customFormat="1" ht="78.75">
      <c r="A122" s="90" t="s">
        <v>193</v>
      </c>
      <c r="B122" s="23" t="s">
        <v>477</v>
      </c>
      <c r="C122" s="20" t="s">
        <v>194</v>
      </c>
      <c r="D122" s="23" t="s">
        <v>45</v>
      </c>
      <c r="E122" s="55">
        <f t="shared" ref="E122:G124" si="24">E123</f>
        <v>0</v>
      </c>
      <c r="F122" s="55">
        <f t="shared" si="24"/>
        <v>1620.8050000000001</v>
      </c>
      <c r="G122" s="55">
        <f t="shared" si="24"/>
        <v>1620.8050000000001</v>
      </c>
      <c r="H122" s="18">
        <f t="shared" si="23"/>
        <v>0</v>
      </c>
      <c r="I122" s="26" t="s">
        <v>469</v>
      </c>
      <c r="J122" s="84">
        <f t="shared" si="20"/>
        <v>100</v>
      </c>
    </row>
    <row r="123" spans="1:10" s="31" customFormat="1" ht="63">
      <c r="A123" s="90" t="s">
        <v>195</v>
      </c>
      <c r="B123" s="23" t="s">
        <v>477</v>
      </c>
      <c r="C123" s="20" t="s">
        <v>196</v>
      </c>
      <c r="D123" s="23" t="s">
        <v>45</v>
      </c>
      <c r="E123" s="55">
        <f t="shared" si="24"/>
        <v>0</v>
      </c>
      <c r="F123" s="55">
        <f t="shared" si="24"/>
        <v>1620.8050000000001</v>
      </c>
      <c r="G123" s="55">
        <f t="shared" si="24"/>
        <v>1620.8050000000001</v>
      </c>
      <c r="H123" s="18">
        <f t="shared" si="23"/>
        <v>0</v>
      </c>
      <c r="I123" s="26" t="s">
        <v>469</v>
      </c>
      <c r="J123" s="84">
        <f t="shared" si="20"/>
        <v>100</v>
      </c>
    </row>
    <row r="124" spans="1:10" s="31" customFormat="1" ht="47.25">
      <c r="A124" s="87" t="s">
        <v>197</v>
      </c>
      <c r="B124" s="23" t="s">
        <v>477</v>
      </c>
      <c r="C124" s="34" t="s">
        <v>198</v>
      </c>
      <c r="D124" s="23" t="s">
        <v>45</v>
      </c>
      <c r="E124" s="55">
        <f t="shared" si="24"/>
        <v>0</v>
      </c>
      <c r="F124" s="55">
        <f t="shared" si="24"/>
        <v>1620.8050000000001</v>
      </c>
      <c r="G124" s="55">
        <f t="shared" si="24"/>
        <v>1620.8050000000001</v>
      </c>
      <c r="H124" s="18">
        <f t="shared" si="23"/>
        <v>0</v>
      </c>
      <c r="I124" s="26" t="s">
        <v>469</v>
      </c>
      <c r="J124" s="84">
        <f t="shared" si="20"/>
        <v>100</v>
      </c>
    </row>
    <row r="125" spans="1:10" s="31" customFormat="1" ht="47.25">
      <c r="A125" s="99" t="s">
        <v>152</v>
      </c>
      <c r="B125" s="23" t="s">
        <v>477</v>
      </c>
      <c r="C125" s="34" t="s">
        <v>198</v>
      </c>
      <c r="D125" s="23" t="s">
        <v>153</v>
      </c>
      <c r="E125" s="55">
        <v>0</v>
      </c>
      <c r="F125" s="55">
        <v>1620.8050000000001</v>
      </c>
      <c r="G125" s="55">
        <v>1620.8050000000001</v>
      </c>
      <c r="H125" s="18">
        <f t="shared" si="23"/>
        <v>0</v>
      </c>
      <c r="I125" s="26" t="s">
        <v>469</v>
      </c>
      <c r="J125" s="84">
        <f t="shared" si="20"/>
        <v>100</v>
      </c>
    </row>
    <row r="126" spans="1:10" s="31" customFormat="1" ht="47.25">
      <c r="A126" s="83" t="s">
        <v>188</v>
      </c>
      <c r="B126" s="21" t="s">
        <v>477</v>
      </c>
      <c r="C126" s="14" t="s">
        <v>189</v>
      </c>
      <c r="D126" s="21" t="s">
        <v>45</v>
      </c>
      <c r="E126" s="17">
        <f t="shared" ref="E126:G127" si="25">E127</f>
        <v>0</v>
      </c>
      <c r="F126" s="17">
        <f t="shared" si="25"/>
        <v>21838.440900000001</v>
      </c>
      <c r="G126" s="17">
        <f t="shared" si="25"/>
        <v>18198.702000000001</v>
      </c>
      <c r="H126" s="17">
        <f t="shared" si="23"/>
        <v>3639.7388999999998</v>
      </c>
      <c r="I126" s="25" t="s">
        <v>469</v>
      </c>
      <c r="J126" s="82">
        <f t="shared" si="20"/>
        <v>83.33</v>
      </c>
    </row>
    <row r="127" spans="1:10" s="31" customFormat="1" ht="31.5">
      <c r="A127" s="81" t="s">
        <v>121</v>
      </c>
      <c r="B127" s="21" t="s">
        <v>477</v>
      </c>
      <c r="C127" s="14" t="s">
        <v>481</v>
      </c>
      <c r="D127" s="21" t="s">
        <v>45</v>
      </c>
      <c r="E127" s="18">
        <f t="shared" si="25"/>
        <v>0</v>
      </c>
      <c r="F127" s="18">
        <f t="shared" si="25"/>
        <v>21838.440900000001</v>
      </c>
      <c r="G127" s="18">
        <f t="shared" si="25"/>
        <v>18198.702000000001</v>
      </c>
      <c r="H127" s="18">
        <f t="shared" si="23"/>
        <v>3639.7388999999998</v>
      </c>
      <c r="I127" s="26" t="s">
        <v>469</v>
      </c>
      <c r="J127" s="84">
        <f t="shared" si="20"/>
        <v>83.33</v>
      </c>
    </row>
    <row r="128" spans="1:10" s="31" customFormat="1" ht="47.25">
      <c r="A128" s="81" t="s">
        <v>152</v>
      </c>
      <c r="B128" s="21" t="s">
        <v>477</v>
      </c>
      <c r="C128" s="14" t="s">
        <v>481</v>
      </c>
      <c r="D128" s="21" t="s">
        <v>153</v>
      </c>
      <c r="E128" s="18">
        <v>0</v>
      </c>
      <c r="F128" s="18">
        <v>21838.440900000001</v>
      </c>
      <c r="G128" s="18">
        <v>18198.702000000001</v>
      </c>
      <c r="H128" s="18">
        <f t="shared" si="23"/>
        <v>3639.7388999999998</v>
      </c>
      <c r="I128" s="26" t="s">
        <v>469</v>
      </c>
      <c r="J128" s="84">
        <f t="shared" si="20"/>
        <v>83.33</v>
      </c>
    </row>
    <row r="129" spans="1:10" s="31" customFormat="1" ht="15.75">
      <c r="A129" s="81" t="s">
        <v>85</v>
      </c>
      <c r="B129" s="23" t="s">
        <v>86</v>
      </c>
      <c r="C129" s="20" t="s">
        <v>187</v>
      </c>
      <c r="D129" s="23" t="s">
        <v>45</v>
      </c>
      <c r="E129" s="18">
        <f>E130+E135</f>
        <v>2503.38708</v>
      </c>
      <c r="F129" s="18">
        <f>F130+F135</f>
        <v>4123.1890000000003</v>
      </c>
      <c r="G129" s="18">
        <f>G130+G135</f>
        <v>4119.8019199999999</v>
      </c>
      <c r="H129" s="18">
        <f t="shared" si="23"/>
        <v>3.3870800000000001</v>
      </c>
      <c r="I129" s="26">
        <f>$G129/$E129*100</f>
        <v>164.57</v>
      </c>
      <c r="J129" s="84">
        <f t="shared" si="20"/>
        <v>99.92</v>
      </c>
    </row>
    <row r="130" spans="1:10" s="31" customFormat="1" ht="47.25">
      <c r="A130" s="83" t="s">
        <v>490</v>
      </c>
      <c r="B130" s="23" t="s">
        <v>86</v>
      </c>
      <c r="C130" s="20" t="s">
        <v>213</v>
      </c>
      <c r="D130" s="23" t="s">
        <v>45</v>
      </c>
      <c r="E130" s="18">
        <f t="shared" ref="E130:G131" si="26">E131</f>
        <v>2500</v>
      </c>
      <c r="F130" s="18">
        <f t="shared" si="26"/>
        <v>4119.8019199999999</v>
      </c>
      <c r="G130" s="18">
        <f t="shared" si="26"/>
        <v>4119.8019199999999</v>
      </c>
      <c r="H130" s="18">
        <f t="shared" si="23"/>
        <v>0</v>
      </c>
      <c r="I130" s="26">
        <f>$G130/$E130*100</f>
        <v>164.79</v>
      </c>
      <c r="J130" s="84">
        <f t="shared" si="20"/>
        <v>100</v>
      </c>
    </row>
    <row r="131" spans="1:10" s="29" customFormat="1" ht="47.25">
      <c r="A131" s="83" t="s">
        <v>492</v>
      </c>
      <c r="B131" s="21" t="s">
        <v>86</v>
      </c>
      <c r="C131" s="14" t="s">
        <v>214</v>
      </c>
      <c r="D131" s="21" t="s">
        <v>45</v>
      </c>
      <c r="E131" s="17">
        <f t="shared" si="26"/>
        <v>2500</v>
      </c>
      <c r="F131" s="17">
        <f t="shared" si="26"/>
        <v>4119.8019199999999</v>
      </c>
      <c r="G131" s="17">
        <f t="shared" si="26"/>
        <v>4119.8019199999999</v>
      </c>
      <c r="H131" s="17">
        <f t="shared" si="23"/>
        <v>0</v>
      </c>
      <c r="I131" s="25">
        <f>$G131/$E131*100</f>
        <v>164.79</v>
      </c>
      <c r="J131" s="82">
        <f t="shared" si="20"/>
        <v>100</v>
      </c>
    </row>
    <row r="132" spans="1:10" s="29" customFormat="1" ht="94.5">
      <c r="A132" s="100" t="s">
        <v>129</v>
      </c>
      <c r="B132" s="21" t="s">
        <v>86</v>
      </c>
      <c r="C132" s="14" t="s">
        <v>215</v>
      </c>
      <c r="D132" s="21" t="s">
        <v>45</v>
      </c>
      <c r="E132" s="18">
        <f>E133+E134</f>
        <v>2500</v>
      </c>
      <c r="F132" s="18">
        <f>F133+F134</f>
        <v>4119.8019199999999</v>
      </c>
      <c r="G132" s="18">
        <f>G133+G134</f>
        <v>4119.8019199999999</v>
      </c>
      <c r="H132" s="18">
        <f t="shared" si="23"/>
        <v>0</v>
      </c>
      <c r="I132" s="26">
        <f>$G132/$E132*100</f>
        <v>164.79</v>
      </c>
      <c r="J132" s="84">
        <f t="shared" si="20"/>
        <v>100</v>
      </c>
    </row>
    <row r="133" spans="1:10" s="31" customFormat="1" ht="47.25">
      <c r="A133" s="85" t="s">
        <v>152</v>
      </c>
      <c r="B133" s="21" t="s">
        <v>86</v>
      </c>
      <c r="C133" s="14" t="s">
        <v>215</v>
      </c>
      <c r="D133" s="21" t="s">
        <v>153</v>
      </c>
      <c r="E133" s="18">
        <v>0</v>
      </c>
      <c r="F133" s="18">
        <v>316.32799999999997</v>
      </c>
      <c r="G133" s="18">
        <v>316.32799999999997</v>
      </c>
      <c r="H133" s="18">
        <f t="shared" si="23"/>
        <v>0</v>
      </c>
      <c r="I133" s="26" t="s">
        <v>469</v>
      </c>
      <c r="J133" s="84">
        <f t="shared" si="20"/>
        <v>100</v>
      </c>
    </row>
    <row r="134" spans="1:10" s="31" customFormat="1" ht="47.25">
      <c r="A134" s="81" t="s">
        <v>130</v>
      </c>
      <c r="B134" s="21" t="s">
        <v>86</v>
      </c>
      <c r="C134" s="14" t="s">
        <v>215</v>
      </c>
      <c r="D134" s="21" t="s">
        <v>106</v>
      </c>
      <c r="E134" s="18">
        <v>2500</v>
      </c>
      <c r="F134" s="18">
        <v>3803.4739199999999</v>
      </c>
      <c r="G134" s="18">
        <v>3803.4739199999999</v>
      </c>
      <c r="H134" s="18">
        <f t="shared" si="23"/>
        <v>0</v>
      </c>
      <c r="I134" s="26">
        <f t="shared" ref="I134:I153" si="27">$G134/$E134*100</f>
        <v>152.13999999999999</v>
      </c>
      <c r="J134" s="84">
        <f t="shared" si="20"/>
        <v>100</v>
      </c>
    </row>
    <row r="135" spans="1:10" s="31" customFormat="1" ht="157.5">
      <c r="A135" s="91" t="s">
        <v>273</v>
      </c>
      <c r="B135" s="21" t="s">
        <v>86</v>
      </c>
      <c r="C135" s="34" t="s">
        <v>274</v>
      </c>
      <c r="D135" s="21" t="s">
        <v>45</v>
      </c>
      <c r="E135" s="18">
        <v>3.3870800000000001</v>
      </c>
      <c r="F135" s="18">
        <v>3.3870800000000001</v>
      </c>
      <c r="G135" s="18">
        <f>G136</f>
        <v>0</v>
      </c>
      <c r="H135" s="18">
        <f t="shared" si="23"/>
        <v>3.3870800000000001</v>
      </c>
      <c r="I135" s="26">
        <f t="shared" si="27"/>
        <v>0</v>
      </c>
      <c r="J135" s="84">
        <f t="shared" si="20"/>
        <v>0</v>
      </c>
    </row>
    <row r="136" spans="1:10" s="31" customFormat="1" ht="47.25">
      <c r="A136" s="85" t="s">
        <v>152</v>
      </c>
      <c r="B136" s="21" t="s">
        <v>86</v>
      </c>
      <c r="C136" s="34" t="s">
        <v>274</v>
      </c>
      <c r="D136" s="21" t="s">
        <v>153</v>
      </c>
      <c r="E136" s="18">
        <v>3.3870800000000001</v>
      </c>
      <c r="F136" s="18">
        <v>3.3870800000000001</v>
      </c>
      <c r="G136" s="18">
        <v>0</v>
      </c>
      <c r="H136" s="18">
        <f t="shared" si="23"/>
        <v>3.3870800000000001</v>
      </c>
      <c r="I136" s="26">
        <f t="shared" si="27"/>
        <v>0</v>
      </c>
      <c r="J136" s="84">
        <f t="shared" si="20"/>
        <v>0</v>
      </c>
    </row>
    <row r="137" spans="1:10" s="31" customFormat="1" ht="15.75" outlineLevel="5">
      <c r="A137" s="81" t="s">
        <v>116</v>
      </c>
      <c r="B137" s="21" t="s">
        <v>117</v>
      </c>
      <c r="C137" s="21" t="s">
        <v>187</v>
      </c>
      <c r="D137" s="21" t="s">
        <v>45</v>
      </c>
      <c r="E137" s="17">
        <f>E138</f>
        <v>132055.54999999999</v>
      </c>
      <c r="F137" s="17">
        <f>F138+F154</f>
        <v>176176.29663</v>
      </c>
      <c r="G137" s="17">
        <f>G138+G154</f>
        <v>172694.85649000001</v>
      </c>
      <c r="H137" s="17">
        <f t="shared" si="23"/>
        <v>3481.4401400000002</v>
      </c>
      <c r="I137" s="25">
        <f t="shared" si="27"/>
        <v>130.77000000000001</v>
      </c>
      <c r="J137" s="82">
        <f t="shared" si="20"/>
        <v>98.02</v>
      </c>
    </row>
    <row r="138" spans="1:10" s="31" customFormat="1" ht="47.25" outlineLevel="5">
      <c r="A138" s="83" t="s">
        <v>490</v>
      </c>
      <c r="B138" s="21" t="s">
        <v>117</v>
      </c>
      <c r="C138" s="21" t="s">
        <v>213</v>
      </c>
      <c r="D138" s="21" t="s">
        <v>45</v>
      </c>
      <c r="E138" s="17">
        <f>E139</f>
        <v>132055.54999999999</v>
      </c>
      <c r="F138" s="17">
        <f>F139</f>
        <v>143557.40586</v>
      </c>
      <c r="G138" s="17">
        <f>G139</f>
        <v>141325.51261999999</v>
      </c>
      <c r="H138" s="17">
        <f t="shared" si="23"/>
        <v>2231.8932399999999</v>
      </c>
      <c r="I138" s="25">
        <f t="shared" si="27"/>
        <v>107.02</v>
      </c>
      <c r="J138" s="82">
        <f t="shared" si="20"/>
        <v>98.45</v>
      </c>
    </row>
    <row r="139" spans="1:10" s="31" customFormat="1" ht="47.25">
      <c r="A139" s="100" t="s">
        <v>491</v>
      </c>
      <c r="B139" s="21" t="s">
        <v>117</v>
      </c>
      <c r="C139" s="21" t="s">
        <v>216</v>
      </c>
      <c r="D139" s="21" t="s">
        <v>45</v>
      </c>
      <c r="E139" s="17">
        <f>E140+E145</f>
        <v>132055.54999999999</v>
      </c>
      <c r="F139" s="17">
        <f>F140+F145</f>
        <v>143557.40586</v>
      </c>
      <c r="G139" s="17">
        <f>G140+G145</f>
        <v>141325.51261999999</v>
      </c>
      <c r="H139" s="17">
        <f t="shared" si="23"/>
        <v>2231.8932399999999</v>
      </c>
      <c r="I139" s="25">
        <f t="shared" si="27"/>
        <v>107.02</v>
      </c>
      <c r="J139" s="82">
        <f t="shared" si="20"/>
        <v>98.45</v>
      </c>
    </row>
    <row r="140" spans="1:10" s="31" customFormat="1" ht="31.5">
      <c r="A140" s="87" t="s">
        <v>373</v>
      </c>
      <c r="B140" s="21" t="s">
        <v>117</v>
      </c>
      <c r="C140" s="32" t="s">
        <v>282</v>
      </c>
      <c r="D140" s="21" t="s">
        <v>45</v>
      </c>
      <c r="E140" s="17">
        <f>E141+E143</f>
        <v>120000</v>
      </c>
      <c r="F140" s="17">
        <f>F141+F143</f>
        <v>129900</v>
      </c>
      <c r="G140" s="17">
        <f>G141+G143</f>
        <v>129900</v>
      </c>
      <c r="H140" s="17">
        <f t="shared" si="23"/>
        <v>0</v>
      </c>
      <c r="I140" s="25">
        <f t="shared" si="27"/>
        <v>108.25</v>
      </c>
      <c r="J140" s="82">
        <f t="shared" si="20"/>
        <v>100</v>
      </c>
    </row>
    <row r="141" spans="1:10" s="31" customFormat="1" ht="94.5">
      <c r="A141" s="87" t="s">
        <v>374</v>
      </c>
      <c r="B141" s="21" t="s">
        <v>117</v>
      </c>
      <c r="C141" s="32" t="s">
        <v>283</v>
      </c>
      <c r="D141" s="21" t="s">
        <v>45</v>
      </c>
      <c r="E141" s="18">
        <v>108000</v>
      </c>
      <c r="F141" s="18">
        <f>F142</f>
        <v>116910</v>
      </c>
      <c r="G141" s="18">
        <f>G142</f>
        <v>116910</v>
      </c>
      <c r="H141" s="18">
        <f t="shared" si="23"/>
        <v>0</v>
      </c>
      <c r="I141" s="26">
        <f t="shared" si="27"/>
        <v>108.25</v>
      </c>
      <c r="J141" s="84">
        <f t="shared" si="20"/>
        <v>100</v>
      </c>
    </row>
    <row r="142" spans="1:10" s="31" customFormat="1" ht="47.25">
      <c r="A142" s="85" t="s">
        <v>152</v>
      </c>
      <c r="B142" s="21" t="s">
        <v>117</v>
      </c>
      <c r="C142" s="32" t="s">
        <v>283</v>
      </c>
      <c r="D142" s="21" t="s">
        <v>153</v>
      </c>
      <c r="E142" s="18">
        <v>108000</v>
      </c>
      <c r="F142" s="18">
        <v>116910</v>
      </c>
      <c r="G142" s="18">
        <v>116910</v>
      </c>
      <c r="H142" s="18">
        <f t="shared" si="23"/>
        <v>0</v>
      </c>
      <c r="I142" s="26">
        <f t="shared" si="27"/>
        <v>108.25</v>
      </c>
      <c r="J142" s="84">
        <f t="shared" si="20"/>
        <v>100</v>
      </c>
    </row>
    <row r="143" spans="1:10" s="31" customFormat="1" ht="110.25">
      <c r="A143" s="87" t="s">
        <v>375</v>
      </c>
      <c r="B143" s="21" t="s">
        <v>117</v>
      </c>
      <c r="C143" s="32" t="s">
        <v>283</v>
      </c>
      <c r="D143" s="21" t="s">
        <v>45</v>
      </c>
      <c r="E143" s="18">
        <v>12000</v>
      </c>
      <c r="F143" s="18">
        <f>F144</f>
        <v>12990</v>
      </c>
      <c r="G143" s="18">
        <f>G144</f>
        <v>12990</v>
      </c>
      <c r="H143" s="18">
        <f t="shared" si="23"/>
        <v>0</v>
      </c>
      <c r="I143" s="26">
        <f t="shared" si="27"/>
        <v>108.25</v>
      </c>
      <c r="J143" s="84">
        <f t="shared" si="20"/>
        <v>100</v>
      </c>
    </row>
    <row r="144" spans="1:10" s="31" customFormat="1" ht="47.25">
      <c r="A144" s="85" t="s">
        <v>152</v>
      </c>
      <c r="B144" s="21" t="s">
        <v>117</v>
      </c>
      <c r="C144" s="32" t="s">
        <v>283</v>
      </c>
      <c r="D144" s="21" t="s">
        <v>153</v>
      </c>
      <c r="E144" s="18">
        <v>12000</v>
      </c>
      <c r="F144" s="18">
        <v>12990</v>
      </c>
      <c r="G144" s="18">
        <v>12990</v>
      </c>
      <c r="H144" s="18">
        <f t="shared" si="23"/>
        <v>0</v>
      </c>
      <c r="I144" s="26">
        <f t="shared" si="27"/>
        <v>108.25</v>
      </c>
      <c r="J144" s="84">
        <f t="shared" si="20"/>
        <v>100</v>
      </c>
    </row>
    <row r="145" spans="1:10" s="31" customFormat="1" ht="31.5">
      <c r="A145" s="83" t="s">
        <v>252</v>
      </c>
      <c r="B145" s="21" t="s">
        <v>117</v>
      </c>
      <c r="C145" s="34" t="s">
        <v>253</v>
      </c>
      <c r="D145" s="21" t="s">
        <v>45</v>
      </c>
      <c r="E145" s="17">
        <f>E146+E148+E150+E152</f>
        <v>12055.55</v>
      </c>
      <c r="F145" s="17">
        <f>F146+F148+F150+F152</f>
        <v>13657.405860000001</v>
      </c>
      <c r="G145" s="17">
        <f>G146+G148+G150+G152</f>
        <v>11425.51262</v>
      </c>
      <c r="H145" s="17">
        <f t="shared" si="23"/>
        <v>2231.8932399999999</v>
      </c>
      <c r="I145" s="25">
        <f t="shared" si="27"/>
        <v>94.77</v>
      </c>
      <c r="J145" s="82">
        <f t="shared" si="20"/>
        <v>83.66</v>
      </c>
    </row>
    <row r="146" spans="1:10" s="31" customFormat="1" ht="47.25" outlineLevel="5">
      <c r="A146" s="81" t="s">
        <v>131</v>
      </c>
      <c r="B146" s="21" t="s">
        <v>117</v>
      </c>
      <c r="C146" s="21" t="s">
        <v>217</v>
      </c>
      <c r="D146" s="21" t="s">
        <v>45</v>
      </c>
      <c r="E146" s="18">
        <f>E147</f>
        <v>3350</v>
      </c>
      <c r="F146" s="18">
        <f>F147</f>
        <v>3800.8084100000001</v>
      </c>
      <c r="G146" s="18">
        <f>G147</f>
        <v>3797.1156999999998</v>
      </c>
      <c r="H146" s="18">
        <f t="shared" si="23"/>
        <v>3.6927099999999999</v>
      </c>
      <c r="I146" s="26">
        <f t="shared" si="27"/>
        <v>113.35</v>
      </c>
      <c r="J146" s="84">
        <f t="shared" si="20"/>
        <v>99.9</v>
      </c>
    </row>
    <row r="147" spans="1:10" s="31" customFormat="1" ht="47.25" outlineLevel="5">
      <c r="A147" s="85" t="s">
        <v>152</v>
      </c>
      <c r="B147" s="21" t="s">
        <v>117</v>
      </c>
      <c r="C147" s="21" t="s">
        <v>217</v>
      </c>
      <c r="D147" s="21" t="s">
        <v>153</v>
      </c>
      <c r="E147" s="18">
        <v>3350</v>
      </c>
      <c r="F147" s="18">
        <v>3800.8084100000001</v>
      </c>
      <c r="G147" s="18">
        <v>3797.1156999999998</v>
      </c>
      <c r="H147" s="18">
        <f t="shared" si="23"/>
        <v>3.6927099999999999</v>
      </c>
      <c r="I147" s="26">
        <f t="shared" si="27"/>
        <v>113.35</v>
      </c>
      <c r="J147" s="84">
        <f t="shared" si="20"/>
        <v>99.9</v>
      </c>
    </row>
    <row r="148" spans="1:10" s="31" customFormat="1" ht="47.25" outlineLevel="5">
      <c r="A148" s="91" t="s">
        <v>132</v>
      </c>
      <c r="B148" s="21" t="s">
        <v>117</v>
      </c>
      <c r="C148" s="34" t="s">
        <v>218</v>
      </c>
      <c r="D148" s="21" t="s">
        <v>45</v>
      </c>
      <c r="E148" s="18">
        <v>7726.8397199999999</v>
      </c>
      <c r="F148" s="18">
        <f>F149</f>
        <v>9856.5974499999993</v>
      </c>
      <c r="G148" s="18">
        <f>G149</f>
        <v>7628.3969200000001</v>
      </c>
      <c r="H148" s="18">
        <f t="shared" si="23"/>
        <v>2228.2005300000001</v>
      </c>
      <c r="I148" s="26">
        <f t="shared" si="27"/>
        <v>98.73</v>
      </c>
      <c r="J148" s="84">
        <f t="shared" si="20"/>
        <v>77.39</v>
      </c>
    </row>
    <row r="149" spans="1:10" s="31" customFormat="1" ht="47.25">
      <c r="A149" s="85" t="s">
        <v>152</v>
      </c>
      <c r="B149" s="21" t="s">
        <v>117</v>
      </c>
      <c r="C149" s="34" t="s">
        <v>218</v>
      </c>
      <c r="D149" s="21" t="s">
        <v>153</v>
      </c>
      <c r="E149" s="18">
        <v>7726.8397199999999</v>
      </c>
      <c r="F149" s="18">
        <v>9856.5974499999993</v>
      </c>
      <c r="G149" s="18">
        <v>7628.3969200000001</v>
      </c>
      <c r="H149" s="18">
        <f t="shared" si="23"/>
        <v>2228.2005300000001</v>
      </c>
      <c r="I149" s="26">
        <f t="shared" si="27"/>
        <v>98.73</v>
      </c>
      <c r="J149" s="84">
        <f t="shared" si="20"/>
        <v>77.39</v>
      </c>
    </row>
    <row r="150" spans="1:10" s="31" customFormat="1" ht="110.25">
      <c r="A150" s="87" t="s">
        <v>379</v>
      </c>
      <c r="B150" s="21" t="s">
        <v>117</v>
      </c>
      <c r="C150" s="32" t="s">
        <v>382</v>
      </c>
      <c r="D150" s="15" t="s">
        <v>45</v>
      </c>
      <c r="E150" s="17">
        <f>E151</f>
        <v>735.05</v>
      </c>
      <c r="F150" s="17">
        <f>F151</f>
        <v>0</v>
      </c>
      <c r="G150" s="17">
        <f>G151</f>
        <v>0</v>
      </c>
      <c r="H150" s="17">
        <f t="shared" si="23"/>
        <v>0</v>
      </c>
      <c r="I150" s="25">
        <f t="shared" si="27"/>
        <v>0</v>
      </c>
      <c r="J150" s="82" t="s">
        <v>469</v>
      </c>
    </row>
    <row r="151" spans="1:10" s="29" customFormat="1" ht="47.25">
      <c r="A151" s="101" t="s">
        <v>380</v>
      </c>
      <c r="B151" s="21" t="s">
        <v>117</v>
      </c>
      <c r="C151" s="32" t="s">
        <v>382</v>
      </c>
      <c r="D151" s="15" t="s">
        <v>160</v>
      </c>
      <c r="E151" s="17">
        <v>735.05</v>
      </c>
      <c r="F151" s="17">
        <v>0</v>
      </c>
      <c r="G151" s="17">
        <v>0</v>
      </c>
      <c r="H151" s="17">
        <f t="shared" si="23"/>
        <v>0</v>
      </c>
      <c r="I151" s="25">
        <f t="shared" si="27"/>
        <v>0</v>
      </c>
      <c r="J151" s="82" t="s">
        <v>469</v>
      </c>
    </row>
    <row r="152" spans="1:10" s="29" customFormat="1" ht="110.25">
      <c r="A152" s="91" t="s">
        <v>381</v>
      </c>
      <c r="B152" s="21" t="s">
        <v>117</v>
      </c>
      <c r="C152" s="21" t="s">
        <v>255</v>
      </c>
      <c r="D152" s="15" t="s">
        <v>45</v>
      </c>
      <c r="E152" s="17">
        <f>E153</f>
        <v>243.66028</v>
      </c>
      <c r="F152" s="17">
        <f>F153</f>
        <v>0</v>
      </c>
      <c r="G152" s="17">
        <f>G153</f>
        <v>0</v>
      </c>
      <c r="H152" s="17">
        <f t="shared" si="23"/>
        <v>0</v>
      </c>
      <c r="I152" s="25">
        <f t="shared" si="27"/>
        <v>0</v>
      </c>
      <c r="J152" s="82" t="s">
        <v>469</v>
      </c>
    </row>
    <row r="153" spans="1:10" s="29" customFormat="1" ht="47.25">
      <c r="A153" s="85" t="s">
        <v>152</v>
      </c>
      <c r="B153" s="21" t="s">
        <v>117</v>
      </c>
      <c r="C153" s="21" t="s">
        <v>255</v>
      </c>
      <c r="D153" s="15" t="s">
        <v>153</v>
      </c>
      <c r="E153" s="17">
        <v>243.66028</v>
      </c>
      <c r="F153" s="17">
        <v>0</v>
      </c>
      <c r="G153" s="17">
        <v>0</v>
      </c>
      <c r="H153" s="17">
        <f t="shared" si="23"/>
        <v>0</v>
      </c>
      <c r="I153" s="25">
        <f t="shared" si="27"/>
        <v>0</v>
      </c>
      <c r="J153" s="82" t="s">
        <v>469</v>
      </c>
    </row>
    <row r="154" spans="1:10" s="29" customFormat="1" ht="47.25">
      <c r="A154" s="83" t="s">
        <v>188</v>
      </c>
      <c r="B154" s="56" t="s">
        <v>117</v>
      </c>
      <c r="C154" s="57" t="s">
        <v>189</v>
      </c>
      <c r="D154" s="56" t="s">
        <v>45</v>
      </c>
      <c r="E154" s="58">
        <f>E157</f>
        <v>0</v>
      </c>
      <c r="F154" s="58">
        <f>F155+F157</f>
        <v>32618.890770000002</v>
      </c>
      <c r="G154" s="58">
        <f>G155+G157</f>
        <v>31369.343870000001</v>
      </c>
      <c r="H154" s="17">
        <f t="shared" si="23"/>
        <v>1249.5469000000001</v>
      </c>
      <c r="I154" s="25" t="s">
        <v>469</v>
      </c>
      <c r="J154" s="82">
        <f t="shared" ref="J154:J188" si="28">$G154/$F154*100</f>
        <v>96.17</v>
      </c>
    </row>
    <row r="155" spans="1:10" s="29" customFormat="1" ht="31.5">
      <c r="A155" s="81" t="s">
        <v>121</v>
      </c>
      <c r="B155" s="21" t="s">
        <v>117</v>
      </c>
      <c r="C155" s="14" t="s">
        <v>301</v>
      </c>
      <c r="D155" s="21" t="s">
        <v>45</v>
      </c>
      <c r="E155" s="18">
        <f>E156+E154</f>
        <v>0</v>
      </c>
      <c r="F155" s="18">
        <f>F156</f>
        <v>2409.8719999999998</v>
      </c>
      <c r="G155" s="18">
        <f>G156</f>
        <v>2409.8719999999998</v>
      </c>
      <c r="H155" s="18">
        <f t="shared" si="23"/>
        <v>0</v>
      </c>
      <c r="I155" s="26" t="s">
        <v>469</v>
      </c>
      <c r="J155" s="84">
        <f t="shared" si="28"/>
        <v>100</v>
      </c>
    </row>
    <row r="156" spans="1:10" s="29" customFormat="1" ht="47.25">
      <c r="A156" s="81" t="s">
        <v>152</v>
      </c>
      <c r="B156" s="21" t="s">
        <v>117</v>
      </c>
      <c r="C156" s="14" t="s">
        <v>301</v>
      </c>
      <c r="D156" s="21" t="s">
        <v>153</v>
      </c>
      <c r="E156" s="18">
        <v>0</v>
      </c>
      <c r="F156" s="18">
        <v>2409.8719999999998</v>
      </c>
      <c r="G156" s="18">
        <v>2409.8719999999998</v>
      </c>
      <c r="H156" s="18">
        <f t="shared" si="23"/>
        <v>0</v>
      </c>
      <c r="I156" s="26" t="s">
        <v>469</v>
      </c>
      <c r="J156" s="84">
        <f t="shared" si="28"/>
        <v>100</v>
      </c>
    </row>
    <row r="157" spans="1:10" s="31" customFormat="1" ht="47.25">
      <c r="A157" s="81" t="s">
        <v>480</v>
      </c>
      <c r="B157" s="56" t="s">
        <v>117</v>
      </c>
      <c r="C157" s="59" t="s">
        <v>481</v>
      </c>
      <c r="D157" s="15" t="s">
        <v>45</v>
      </c>
      <c r="E157" s="60">
        <f>E158</f>
        <v>0</v>
      </c>
      <c r="F157" s="60">
        <f>F158</f>
        <v>30209.018769999999</v>
      </c>
      <c r="G157" s="60">
        <f>G158</f>
        <v>28959.471870000001</v>
      </c>
      <c r="H157" s="17">
        <f t="shared" si="23"/>
        <v>1249.5469000000001</v>
      </c>
      <c r="I157" s="25" t="s">
        <v>469</v>
      </c>
      <c r="J157" s="82">
        <f t="shared" si="28"/>
        <v>95.86</v>
      </c>
    </row>
    <row r="158" spans="1:10" s="29" customFormat="1" ht="47.25">
      <c r="A158" s="81" t="s">
        <v>482</v>
      </c>
      <c r="B158" s="56" t="s">
        <v>117</v>
      </c>
      <c r="C158" s="59" t="s">
        <v>481</v>
      </c>
      <c r="D158" s="15" t="s">
        <v>486</v>
      </c>
      <c r="E158" s="60">
        <v>0</v>
      </c>
      <c r="F158" s="60">
        <v>30209.018769999999</v>
      </c>
      <c r="G158" s="60">
        <v>28959.471870000001</v>
      </c>
      <c r="H158" s="17">
        <f t="shared" si="23"/>
        <v>1249.5469000000001</v>
      </c>
      <c r="I158" s="25" t="s">
        <v>469</v>
      </c>
      <c r="J158" s="82">
        <f t="shared" si="28"/>
        <v>95.86</v>
      </c>
    </row>
    <row r="159" spans="1:10" s="29" customFormat="1" ht="31.5">
      <c r="A159" s="90" t="s">
        <v>487</v>
      </c>
      <c r="B159" s="21" t="s">
        <v>65</v>
      </c>
      <c r="C159" s="14" t="s">
        <v>187</v>
      </c>
      <c r="D159" s="15" t="s">
        <v>45</v>
      </c>
      <c r="E159" s="17">
        <f>E160+E165</f>
        <v>100</v>
      </c>
      <c r="F159" s="17">
        <f>F160+F165</f>
        <v>503.8</v>
      </c>
      <c r="G159" s="17">
        <f>G160+G165</f>
        <v>503.8</v>
      </c>
      <c r="H159" s="17">
        <f t="shared" si="23"/>
        <v>0</v>
      </c>
      <c r="I159" s="25">
        <f t="shared" ref="I159:I164" si="29">$G159/$E159*100</f>
        <v>503.8</v>
      </c>
      <c r="J159" s="82">
        <f t="shared" si="28"/>
        <v>100</v>
      </c>
    </row>
    <row r="160" spans="1:10" s="29" customFormat="1" ht="63">
      <c r="A160" s="83" t="s">
        <v>344</v>
      </c>
      <c r="B160" s="21" t="s">
        <v>65</v>
      </c>
      <c r="C160" s="34" t="s">
        <v>219</v>
      </c>
      <c r="D160" s="15" t="s">
        <v>45</v>
      </c>
      <c r="E160" s="17">
        <f t="shared" ref="E160:G163" si="30">E161</f>
        <v>100</v>
      </c>
      <c r="F160" s="17">
        <f t="shared" si="30"/>
        <v>3.8</v>
      </c>
      <c r="G160" s="17">
        <f t="shared" si="30"/>
        <v>3.8</v>
      </c>
      <c r="H160" s="17">
        <f t="shared" si="23"/>
        <v>0</v>
      </c>
      <c r="I160" s="25">
        <f t="shared" si="29"/>
        <v>3.8</v>
      </c>
      <c r="J160" s="82">
        <f t="shared" si="28"/>
        <v>100</v>
      </c>
    </row>
    <row r="161" spans="1:10" s="29" customFormat="1" ht="47.25">
      <c r="A161" s="100" t="s">
        <v>488</v>
      </c>
      <c r="B161" s="21" t="s">
        <v>65</v>
      </c>
      <c r="C161" s="34" t="s">
        <v>489</v>
      </c>
      <c r="D161" s="15" t="s">
        <v>45</v>
      </c>
      <c r="E161" s="17">
        <f t="shared" si="30"/>
        <v>100</v>
      </c>
      <c r="F161" s="17">
        <f t="shared" si="30"/>
        <v>3.8</v>
      </c>
      <c r="G161" s="17">
        <f t="shared" si="30"/>
        <v>3.8</v>
      </c>
      <c r="H161" s="17">
        <f t="shared" si="23"/>
        <v>0</v>
      </c>
      <c r="I161" s="25">
        <f t="shared" si="29"/>
        <v>3.8</v>
      </c>
      <c r="J161" s="82">
        <f t="shared" si="28"/>
        <v>100</v>
      </c>
    </row>
    <row r="162" spans="1:10" s="29" customFormat="1" ht="47.25">
      <c r="A162" s="91" t="s">
        <v>383</v>
      </c>
      <c r="B162" s="21" t="s">
        <v>65</v>
      </c>
      <c r="C162" s="34" t="s">
        <v>385</v>
      </c>
      <c r="D162" s="15" t="s">
        <v>45</v>
      </c>
      <c r="E162" s="17">
        <f t="shared" si="30"/>
        <v>100</v>
      </c>
      <c r="F162" s="17">
        <f t="shared" si="30"/>
        <v>3.8</v>
      </c>
      <c r="G162" s="17">
        <f t="shared" si="30"/>
        <v>3.8</v>
      </c>
      <c r="H162" s="17">
        <f t="shared" si="23"/>
        <v>0</v>
      </c>
      <c r="I162" s="25">
        <f t="shared" si="29"/>
        <v>3.8</v>
      </c>
      <c r="J162" s="82">
        <f t="shared" si="28"/>
        <v>100</v>
      </c>
    </row>
    <row r="163" spans="1:10" s="29" customFormat="1" ht="15.75">
      <c r="A163" s="91" t="s">
        <v>384</v>
      </c>
      <c r="B163" s="21" t="s">
        <v>65</v>
      </c>
      <c r="C163" s="34" t="s">
        <v>386</v>
      </c>
      <c r="D163" s="15" t="s">
        <v>45</v>
      </c>
      <c r="E163" s="17">
        <f t="shared" si="30"/>
        <v>100</v>
      </c>
      <c r="F163" s="17">
        <f t="shared" si="30"/>
        <v>3.8</v>
      </c>
      <c r="G163" s="17">
        <f t="shared" si="30"/>
        <v>3.8</v>
      </c>
      <c r="H163" s="17">
        <f t="shared" si="23"/>
        <v>0</v>
      </c>
      <c r="I163" s="25">
        <f t="shared" si="29"/>
        <v>3.8</v>
      </c>
      <c r="J163" s="82">
        <f t="shared" si="28"/>
        <v>100</v>
      </c>
    </row>
    <row r="164" spans="1:10" s="29" customFormat="1" ht="47.25">
      <c r="A164" s="85" t="s">
        <v>152</v>
      </c>
      <c r="B164" s="21" t="s">
        <v>65</v>
      </c>
      <c r="C164" s="34" t="s">
        <v>386</v>
      </c>
      <c r="D164" s="15" t="s">
        <v>153</v>
      </c>
      <c r="E164" s="17">
        <v>100</v>
      </c>
      <c r="F164" s="17">
        <v>3.8</v>
      </c>
      <c r="G164" s="17">
        <v>3.8</v>
      </c>
      <c r="H164" s="17">
        <f t="shared" si="23"/>
        <v>0</v>
      </c>
      <c r="I164" s="25">
        <f t="shared" si="29"/>
        <v>3.8</v>
      </c>
      <c r="J164" s="82">
        <f t="shared" si="28"/>
        <v>100</v>
      </c>
    </row>
    <row r="165" spans="1:10" s="29" customFormat="1" ht="47.25">
      <c r="A165" s="83" t="s">
        <v>188</v>
      </c>
      <c r="B165" s="56" t="s">
        <v>65</v>
      </c>
      <c r="C165" s="57" t="s">
        <v>189</v>
      </c>
      <c r="D165" s="56" t="s">
        <v>45</v>
      </c>
      <c r="E165" s="58">
        <f t="shared" ref="E165:G166" si="31">E166</f>
        <v>0</v>
      </c>
      <c r="F165" s="58">
        <f t="shared" si="31"/>
        <v>500</v>
      </c>
      <c r="G165" s="58">
        <f t="shared" si="31"/>
        <v>500</v>
      </c>
      <c r="H165" s="17">
        <f t="shared" si="23"/>
        <v>0</v>
      </c>
      <c r="I165" s="25" t="s">
        <v>469</v>
      </c>
      <c r="J165" s="82">
        <f t="shared" si="28"/>
        <v>100</v>
      </c>
    </row>
    <row r="166" spans="1:10" s="29" customFormat="1" ht="47.25">
      <c r="A166" s="81" t="s">
        <v>480</v>
      </c>
      <c r="B166" s="56" t="s">
        <v>65</v>
      </c>
      <c r="C166" s="59" t="s">
        <v>481</v>
      </c>
      <c r="D166" s="15" t="s">
        <v>45</v>
      </c>
      <c r="E166" s="60">
        <f t="shared" si="31"/>
        <v>0</v>
      </c>
      <c r="F166" s="60">
        <f t="shared" si="31"/>
        <v>500</v>
      </c>
      <c r="G166" s="60">
        <f t="shared" si="31"/>
        <v>500</v>
      </c>
      <c r="H166" s="17">
        <f t="shared" si="23"/>
        <v>0</v>
      </c>
      <c r="I166" s="25" t="s">
        <v>469</v>
      </c>
      <c r="J166" s="82">
        <f t="shared" si="28"/>
        <v>100</v>
      </c>
    </row>
    <row r="167" spans="1:10" s="29" customFormat="1" ht="47.25">
      <c r="A167" s="81" t="s">
        <v>482</v>
      </c>
      <c r="B167" s="56" t="s">
        <v>65</v>
      </c>
      <c r="C167" s="59" t="s">
        <v>481</v>
      </c>
      <c r="D167" s="15" t="s">
        <v>106</v>
      </c>
      <c r="E167" s="60">
        <v>0</v>
      </c>
      <c r="F167" s="60">
        <v>500</v>
      </c>
      <c r="G167" s="60">
        <v>500</v>
      </c>
      <c r="H167" s="17">
        <f t="shared" si="23"/>
        <v>0</v>
      </c>
      <c r="I167" s="25" t="s">
        <v>469</v>
      </c>
      <c r="J167" s="82">
        <f t="shared" si="28"/>
        <v>100</v>
      </c>
    </row>
    <row r="168" spans="1:10" s="29" customFormat="1" ht="15.75">
      <c r="A168" s="102" t="s">
        <v>173</v>
      </c>
      <c r="B168" s="48" t="s">
        <v>174</v>
      </c>
      <c r="C168" s="47" t="s">
        <v>187</v>
      </c>
      <c r="D168" s="49" t="s">
        <v>45</v>
      </c>
      <c r="E168" s="19">
        <f>E169+E186+E223+E212</f>
        <v>33009.503770000003</v>
      </c>
      <c r="F168" s="19">
        <f>F169+F186+F223+F212</f>
        <v>28077.24121</v>
      </c>
      <c r="G168" s="19">
        <f>G169+G186+G223+G212</f>
        <v>23976.74006</v>
      </c>
      <c r="H168" s="19">
        <f t="shared" si="23"/>
        <v>4100.5011500000001</v>
      </c>
      <c r="I168" s="27">
        <f t="shared" ref="I168:I183" si="32">$G168/$E168*100</f>
        <v>72.64</v>
      </c>
      <c r="J168" s="80">
        <f t="shared" si="28"/>
        <v>85.4</v>
      </c>
    </row>
    <row r="169" spans="1:10" s="29" customFormat="1" ht="15.75">
      <c r="A169" s="83" t="s">
        <v>176</v>
      </c>
      <c r="B169" s="21" t="s">
        <v>177</v>
      </c>
      <c r="C169" s="14" t="s">
        <v>187</v>
      </c>
      <c r="D169" s="21" t="s">
        <v>45</v>
      </c>
      <c r="E169" s="17">
        <f>E170+E181</f>
        <v>6267.5380999999998</v>
      </c>
      <c r="F169" s="17">
        <f>F170+F181</f>
        <v>10014.89538</v>
      </c>
      <c r="G169" s="17">
        <f>G170+G181</f>
        <v>8578.9969500000007</v>
      </c>
      <c r="H169" s="17">
        <f t="shared" si="23"/>
        <v>1435.89843</v>
      </c>
      <c r="I169" s="25">
        <f t="shared" si="32"/>
        <v>136.88</v>
      </c>
      <c r="J169" s="82">
        <f t="shared" si="28"/>
        <v>85.66</v>
      </c>
    </row>
    <row r="170" spans="1:10" s="29" customFormat="1" ht="63">
      <c r="A170" s="87" t="s">
        <v>347</v>
      </c>
      <c r="B170" s="21" t="s">
        <v>177</v>
      </c>
      <c r="C170" s="14" t="s">
        <v>220</v>
      </c>
      <c r="D170" s="21" t="s">
        <v>45</v>
      </c>
      <c r="E170" s="17">
        <f>E171+E175</f>
        <v>4697.5380999999998</v>
      </c>
      <c r="F170" s="17">
        <f>F171+F175</f>
        <v>5764.3085000000001</v>
      </c>
      <c r="G170" s="17">
        <f>G171+G175</f>
        <v>5284.9318000000003</v>
      </c>
      <c r="H170" s="17">
        <f t="shared" si="23"/>
        <v>479.37670000000003</v>
      </c>
      <c r="I170" s="25">
        <f t="shared" si="32"/>
        <v>112.5</v>
      </c>
      <c r="J170" s="82">
        <f t="shared" si="28"/>
        <v>91.68</v>
      </c>
    </row>
    <row r="171" spans="1:10" s="29" customFormat="1" ht="63">
      <c r="A171" s="90" t="s">
        <v>432</v>
      </c>
      <c r="B171" s="21" t="s">
        <v>177</v>
      </c>
      <c r="C171" s="34" t="s">
        <v>235</v>
      </c>
      <c r="D171" s="15" t="s">
        <v>45</v>
      </c>
      <c r="E171" s="18">
        <f>E172</f>
        <v>150</v>
      </c>
      <c r="F171" s="18">
        <f>F172</f>
        <v>1900</v>
      </c>
      <c r="G171" s="18">
        <f>G172</f>
        <v>1420.6233</v>
      </c>
      <c r="H171" s="18">
        <f t="shared" si="23"/>
        <v>479.37670000000003</v>
      </c>
      <c r="I171" s="26">
        <f t="shared" si="32"/>
        <v>947.08</v>
      </c>
      <c r="J171" s="84">
        <f t="shared" si="28"/>
        <v>74.77</v>
      </c>
    </row>
    <row r="172" spans="1:10" s="29" customFormat="1" ht="31.5">
      <c r="A172" s="91" t="s">
        <v>265</v>
      </c>
      <c r="B172" s="21" t="s">
        <v>177</v>
      </c>
      <c r="C172" s="22" t="s">
        <v>266</v>
      </c>
      <c r="D172" s="15" t="s">
        <v>45</v>
      </c>
      <c r="E172" s="18">
        <f>E173+E174</f>
        <v>150</v>
      </c>
      <c r="F172" s="18">
        <f>F173+F174</f>
        <v>1900</v>
      </c>
      <c r="G172" s="18">
        <f>G173+G174</f>
        <v>1420.6233</v>
      </c>
      <c r="H172" s="18">
        <f t="shared" si="23"/>
        <v>479.37670000000003</v>
      </c>
      <c r="I172" s="26">
        <f t="shared" si="32"/>
        <v>947.08</v>
      </c>
      <c r="J172" s="84">
        <f t="shared" si="28"/>
        <v>74.77</v>
      </c>
    </row>
    <row r="173" spans="1:10" s="29" customFormat="1" ht="63">
      <c r="A173" s="81" t="s">
        <v>342</v>
      </c>
      <c r="B173" s="21" t="s">
        <v>177</v>
      </c>
      <c r="C173" s="22" t="s">
        <v>266</v>
      </c>
      <c r="D173" s="15" t="s">
        <v>138</v>
      </c>
      <c r="E173" s="18">
        <v>50</v>
      </c>
      <c r="F173" s="18">
        <v>250</v>
      </c>
      <c r="G173" s="18">
        <v>147.67886999999999</v>
      </c>
      <c r="H173" s="18">
        <f t="shared" si="23"/>
        <v>102.32113</v>
      </c>
      <c r="I173" s="26">
        <f t="shared" si="32"/>
        <v>295.36</v>
      </c>
      <c r="J173" s="84">
        <f t="shared" si="28"/>
        <v>59.07</v>
      </c>
    </row>
    <row r="174" spans="1:10" s="29" customFormat="1" ht="47.25">
      <c r="A174" s="81" t="s">
        <v>130</v>
      </c>
      <c r="B174" s="21" t="s">
        <v>177</v>
      </c>
      <c r="C174" s="22" t="s">
        <v>266</v>
      </c>
      <c r="D174" s="15" t="s">
        <v>106</v>
      </c>
      <c r="E174" s="17">
        <v>100</v>
      </c>
      <c r="F174" s="17">
        <v>1650</v>
      </c>
      <c r="G174" s="17">
        <v>1272.94443</v>
      </c>
      <c r="H174" s="17">
        <f t="shared" si="23"/>
        <v>377.05556999999999</v>
      </c>
      <c r="I174" s="25">
        <f t="shared" si="32"/>
        <v>1272.94</v>
      </c>
      <c r="J174" s="82">
        <f t="shared" si="28"/>
        <v>77.150000000000006</v>
      </c>
    </row>
    <row r="175" spans="1:10" s="29" customFormat="1" ht="31.5" outlineLevel="5">
      <c r="A175" s="91" t="s">
        <v>316</v>
      </c>
      <c r="B175" s="21" t="s">
        <v>177</v>
      </c>
      <c r="C175" s="14" t="s">
        <v>221</v>
      </c>
      <c r="D175" s="15" t="s">
        <v>45</v>
      </c>
      <c r="E175" s="17">
        <f>E176+E179</f>
        <v>4547.5380999999998</v>
      </c>
      <c r="F175" s="17">
        <f>F176+F179</f>
        <v>3864.3085000000001</v>
      </c>
      <c r="G175" s="17">
        <f>G176+G179</f>
        <v>3864.3085000000001</v>
      </c>
      <c r="H175" s="17">
        <f t="shared" si="23"/>
        <v>0</v>
      </c>
      <c r="I175" s="25">
        <f t="shared" si="32"/>
        <v>84.98</v>
      </c>
      <c r="J175" s="82">
        <f t="shared" si="28"/>
        <v>100</v>
      </c>
    </row>
    <row r="176" spans="1:10" s="29" customFormat="1" ht="63" outlineLevel="5">
      <c r="A176" s="91" t="s">
        <v>325</v>
      </c>
      <c r="B176" s="21" t="s">
        <v>177</v>
      </c>
      <c r="C176" s="34" t="s">
        <v>326</v>
      </c>
      <c r="D176" s="15" t="s">
        <v>45</v>
      </c>
      <c r="E176" s="17">
        <f>E177</f>
        <v>1904.5381</v>
      </c>
      <c r="F176" s="17">
        <f>F177</f>
        <v>659.93672000000004</v>
      </c>
      <c r="G176" s="17">
        <f>G177</f>
        <v>659.93672000000004</v>
      </c>
      <c r="H176" s="17">
        <f t="shared" si="23"/>
        <v>0</v>
      </c>
      <c r="I176" s="25">
        <f t="shared" si="32"/>
        <v>34.65</v>
      </c>
      <c r="J176" s="82">
        <f t="shared" si="28"/>
        <v>100</v>
      </c>
    </row>
    <row r="177" spans="1:10" s="29" customFormat="1" ht="94.5">
      <c r="A177" s="99" t="s">
        <v>178</v>
      </c>
      <c r="B177" s="21" t="s">
        <v>177</v>
      </c>
      <c r="C177" s="14" t="s">
        <v>222</v>
      </c>
      <c r="D177" s="15" t="s">
        <v>45</v>
      </c>
      <c r="E177" s="17">
        <v>1904.5381</v>
      </c>
      <c r="F177" s="17">
        <f>F178</f>
        <v>659.93672000000004</v>
      </c>
      <c r="G177" s="17">
        <f>G178</f>
        <v>659.93672000000004</v>
      </c>
      <c r="H177" s="17">
        <f t="shared" si="23"/>
        <v>0</v>
      </c>
      <c r="I177" s="25">
        <f t="shared" si="32"/>
        <v>34.65</v>
      </c>
      <c r="J177" s="82">
        <f t="shared" si="28"/>
        <v>100</v>
      </c>
    </row>
    <row r="178" spans="1:10" s="29" customFormat="1" ht="15.75">
      <c r="A178" s="99" t="s">
        <v>92</v>
      </c>
      <c r="B178" s="21" t="s">
        <v>177</v>
      </c>
      <c r="C178" s="14" t="s">
        <v>222</v>
      </c>
      <c r="D178" s="15" t="s">
        <v>103</v>
      </c>
      <c r="E178" s="17">
        <v>1904.5381</v>
      </c>
      <c r="F178" s="17">
        <v>659.93672000000004</v>
      </c>
      <c r="G178" s="17">
        <v>659.93672000000004</v>
      </c>
      <c r="H178" s="17">
        <f t="shared" si="23"/>
        <v>0</v>
      </c>
      <c r="I178" s="25">
        <f t="shared" si="32"/>
        <v>34.65</v>
      </c>
      <c r="J178" s="82">
        <f t="shared" si="28"/>
        <v>100</v>
      </c>
    </row>
    <row r="179" spans="1:10" s="29" customFormat="1" ht="47.25">
      <c r="A179" s="90" t="s">
        <v>183</v>
      </c>
      <c r="B179" s="21" t="s">
        <v>177</v>
      </c>
      <c r="C179" s="14" t="s">
        <v>258</v>
      </c>
      <c r="D179" s="15" t="s">
        <v>45</v>
      </c>
      <c r="E179" s="18">
        <v>2643</v>
      </c>
      <c r="F179" s="18">
        <f>F180</f>
        <v>3204.3717799999999</v>
      </c>
      <c r="G179" s="18">
        <f>G180</f>
        <v>3204.3717799999999</v>
      </c>
      <c r="H179" s="18">
        <f t="shared" si="23"/>
        <v>0</v>
      </c>
      <c r="I179" s="26">
        <f t="shared" si="32"/>
        <v>121.24</v>
      </c>
      <c r="J179" s="84">
        <f t="shared" si="28"/>
        <v>100</v>
      </c>
    </row>
    <row r="180" spans="1:10" s="29" customFormat="1" ht="47.25">
      <c r="A180" s="85" t="s">
        <v>152</v>
      </c>
      <c r="B180" s="21" t="s">
        <v>177</v>
      </c>
      <c r="C180" s="14" t="s">
        <v>258</v>
      </c>
      <c r="D180" s="15" t="s">
        <v>153</v>
      </c>
      <c r="E180" s="18">
        <v>2643</v>
      </c>
      <c r="F180" s="18">
        <v>3204.3717799999999</v>
      </c>
      <c r="G180" s="18">
        <v>3204.3717799999999</v>
      </c>
      <c r="H180" s="18">
        <f t="shared" ref="H180:H243" si="33">$F180-$G180</f>
        <v>0</v>
      </c>
      <c r="I180" s="26">
        <f t="shared" si="32"/>
        <v>121.24</v>
      </c>
      <c r="J180" s="84">
        <f t="shared" si="28"/>
        <v>100</v>
      </c>
    </row>
    <row r="181" spans="1:10" s="29" customFormat="1" ht="47.25">
      <c r="A181" s="83" t="s">
        <v>188</v>
      </c>
      <c r="B181" s="56" t="s">
        <v>177</v>
      </c>
      <c r="C181" s="57" t="s">
        <v>189</v>
      </c>
      <c r="D181" s="56" t="s">
        <v>45</v>
      </c>
      <c r="E181" s="58">
        <f>E182+E184</f>
        <v>1570</v>
      </c>
      <c r="F181" s="58">
        <f>F182+F184</f>
        <v>4250.5868799999998</v>
      </c>
      <c r="G181" s="58">
        <f>G182+G184</f>
        <v>3294.0651499999999</v>
      </c>
      <c r="H181" s="17">
        <f t="shared" si="33"/>
        <v>956.52173000000005</v>
      </c>
      <c r="I181" s="25">
        <f t="shared" si="32"/>
        <v>209.81</v>
      </c>
      <c r="J181" s="82">
        <f t="shared" si="28"/>
        <v>77.5</v>
      </c>
    </row>
    <row r="182" spans="1:10" s="29" customFormat="1" ht="31.5">
      <c r="A182" s="91" t="s">
        <v>238</v>
      </c>
      <c r="B182" s="21" t="s">
        <v>177</v>
      </c>
      <c r="C182" s="14" t="s">
        <v>305</v>
      </c>
      <c r="D182" s="15" t="s">
        <v>45</v>
      </c>
      <c r="E182" s="17">
        <f>E183</f>
        <v>1570</v>
      </c>
      <c r="F182" s="17">
        <f>F183</f>
        <v>4104.6315299999997</v>
      </c>
      <c r="G182" s="17">
        <f>G183</f>
        <v>3169.9481500000002</v>
      </c>
      <c r="H182" s="17">
        <f t="shared" si="33"/>
        <v>934.68338000000006</v>
      </c>
      <c r="I182" s="25">
        <f t="shared" si="32"/>
        <v>201.91</v>
      </c>
      <c r="J182" s="82">
        <f t="shared" si="28"/>
        <v>77.23</v>
      </c>
    </row>
    <row r="183" spans="1:10" s="31" customFormat="1" ht="47.25">
      <c r="A183" s="85" t="s">
        <v>152</v>
      </c>
      <c r="B183" s="21" t="s">
        <v>177</v>
      </c>
      <c r="C183" s="14" t="s">
        <v>305</v>
      </c>
      <c r="D183" s="15" t="s">
        <v>153</v>
      </c>
      <c r="E183" s="17">
        <v>1570</v>
      </c>
      <c r="F183" s="17">
        <v>4104.6315299999997</v>
      </c>
      <c r="G183" s="17">
        <v>3169.9481500000002</v>
      </c>
      <c r="H183" s="17">
        <f t="shared" si="33"/>
        <v>934.68338000000006</v>
      </c>
      <c r="I183" s="25">
        <f t="shared" si="32"/>
        <v>201.91</v>
      </c>
      <c r="J183" s="82">
        <f t="shared" si="28"/>
        <v>77.23</v>
      </c>
    </row>
    <row r="184" spans="1:10" s="29" customFormat="1" ht="31.5">
      <c r="A184" s="81" t="s">
        <v>121</v>
      </c>
      <c r="B184" s="21" t="s">
        <v>177</v>
      </c>
      <c r="C184" s="14" t="s">
        <v>301</v>
      </c>
      <c r="D184" s="21" t="s">
        <v>45</v>
      </c>
      <c r="E184" s="18">
        <f>E185</f>
        <v>0</v>
      </c>
      <c r="F184" s="18">
        <f>F185</f>
        <v>145.95535000000001</v>
      </c>
      <c r="G184" s="18">
        <f>G185</f>
        <v>124.117</v>
      </c>
      <c r="H184" s="18">
        <f t="shared" si="33"/>
        <v>21.838349999999998</v>
      </c>
      <c r="I184" s="26" t="s">
        <v>469</v>
      </c>
      <c r="J184" s="84">
        <f t="shared" si="28"/>
        <v>85.04</v>
      </c>
    </row>
    <row r="185" spans="1:10" s="29" customFormat="1" ht="47.25">
      <c r="A185" s="81" t="s">
        <v>152</v>
      </c>
      <c r="B185" s="21" t="s">
        <v>177</v>
      </c>
      <c r="C185" s="14" t="s">
        <v>301</v>
      </c>
      <c r="D185" s="21" t="s">
        <v>153</v>
      </c>
      <c r="E185" s="18">
        <v>0</v>
      </c>
      <c r="F185" s="18">
        <v>145.95535000000001</v>
      </c>
      <c r="G185" s="18">
        <v>124.117</v>
      </c>
      <c r="H185" s="18">
        <f t="shared" si="33"/>
        <v>21.838349999999998</v>
      </c>
      <c r="I185" s="26" t="s">
        <v>469</v>
      </c>
      <c r="J185" s="84">
        <f t="shared" si="28"/>
        <v>85.04</v>
      </c>
    </row>
    <row r="186" spans="1:10" s="29" customFormat="1" ht="15.75">
      <c r="A186" s="85" t="s">
        <v>180</v>
      </c>
      <c r="B186" s="21" t="s">
        <v>181</v>
      </c>
      <c r="C186" s="14" t="s">
        <v>187</v>
      </c>
      <c r="D186" s="15" t="s">
        <v>45</v>
      </c>
      <c r="E186" s="17">
        <f>E187+E202+E208</f>
        <v>23275.127939999998</v>
      </c>
      <c r="F186" s="17">
        <f>F187+F202+F207</f>
        <v>15220.494129999999</v>
      </c>
      <c r="G186" s="17">
        <f>G187+G202+G207</f>
        <v>12710.47257</v>
      </c>
      <c r="H186" s="17">
        <f t="shared" si="33"/>
        <v>2510.0215600000001</v>
      </c>
      <c r="I186" s="25">
        <f t="shared" ref="I186:I192" si="34">$G186/$E186*100</f>
        <v>54.61</v>
      </c>
      <c r="J186" s="82">
        <f t="shared" si="28"/>
        <v>83.51</v>
      </c>
    </row>
    <row r="187" spans="1:10" s="29" customFormat="1" ht="63">
      <c r="A187" s="87" t="s">
        <v>267</v>
      </c>
      <c r="B187" s="21" t="s">
        <v>181</v>
      </c>
      <c r="C187" s="14" t="s">
        <v>220</v>
      </c>
      <c r="D187" s="15" t="s">
        <v>45</v>
      </c>
      <c r="E187" s="17">
        <f>E188+E197</f>
        <v>9311.5279399999999</v>
      </c>
      <c r="F187" s="17">
        <f>F188+F197</f>
        <v>7440.9926100000002</v>
      </c>
      <c r="G187" s="17">
        <f>G188+G197</f>
        <v>6964.7026599999999</v>
      </c>
      <c r="H187" s="17">
        <f t="shared" si="33"/>
        <v>476.28994999999998</v>
      </c>
      <c r="I187" s="25">
        <f t="shared" si="34"/>
        <v>74.8</v>
      </c>
      <c r="J187" s="82">
        <f t="shared" si="28"/>
        <v>93.6</v>
      </c>
    </row>
    <row r="188" spans="1:10" s="29" customFormat="1" ht="63">
      <c r="A188" s="90" t="s">
        <v>432</v>
      </c>
      <c r="B188" s="23" t="s">
        <v>181</v>
      </c>
      <c r="C188" s="34" t="s">
        <v>235</v>
      </c>
      <c r="D188" s="35" t="s">
        <v>45</v>
      </c>
      <c r="E188" s="17">
        <f>E189+E191+E195</f>
        <v>7482.4488000000001</v>
      </c>
      <c r="F188" s="17">
        <f>F189+F191+F195</f>
        <v>3764.0709999999999</v>
      </c>
      <c r="G188" s="17">
        <f>G189+G191+G195</f>
        <v>3289.4609099999998</v>
      </c>
      <c r="H188" s="17">
        <f t="shared" si="33"/>
        <v>474.61009000000001</v>
      </c>
      <c r="I188" s="25">
        <f t="shared" si="34"/>
        <v>43.96</v>
      </c>
      <c r="J188" s="82">
        <f t="shared" si="28"/>
        <v>87.39</v>
      </c>
    </row>
    <row r="189" spans="1:10" s="29" customFormat="1" ht="31.5">
      <c r="A189" s="87" t="s">
        <v>320</v>
      </c>
      <c r="B189" s="23" t="s">
        <v>181</v>
      </c>
      <c r="C189" s="34" t="s">
        <v>321</v>
      </c>
      <c r="D189" s="35" t="s">
        <v>45</v>
      </c>
      <c r="E189" s="17">
        <f>E190</f>
        <v>3788.2</v>
      </c>
      <c r="F189" s="17">
        <f>F190</f>
        <v>0</v>
      </c>
      <c r="G189" s="17">
        <f>G190</f>
        <v>0</v>
      </c>
      <c r="H189" s="17">
        <f t="shared" si="33"/>
        <v>0</v>
      </c>
      <c r="I189" s="25">
        <f t="shared" si="34"/>
        <v>0</v>
      </c>
      <c r="J189" s="82" t="s">
        <v>469</v>
      </c>
    </row>
    <row r="190" spans="1:10" s="29" customFormat="1" ht="47.25">
      <c r="A190" s="101" t="s">
        <v>380</v>
      </c>
      <c r="B190" s="23" t="s">
        <v>181</v>
      </c>
      <c r="C190" s="34" t="s">
        <v>321</v>
      </c>
      <c r="D190" s="35" t="s">
        <v>160</v>
      </c>
      <c r="E190" s="17">
        <v>3788.2</v>
      </c>
      <c r="F190" s="17">
        <v>0</v>
      </c>
      <c r="G190" s="17">
        <v>0</v>
      </c>
      <c r="H190" s="17">
        <f t="shared" si="33"/>
        <v>0</v>
      </c>
      <c r="I190" s="25">
        <f t="shared" si="34"/>
        <v>0</v>
      </c>
      <c r="J190" s="82" t="s">
        <v>469</v>
      </c>
    </row>
    <row r="191" spans="1:10" s="29" customFormat="1" ht="78.75">
      <c r="A191" s="91" t="s">
        <v>264</v>
      </c>
      <c r="B191" s="23" t="s">
        <v>181</v>
      </c>
      <c r="C191" s="34" t="s">
        <v>256</v>
      </c>
      <c r="D191" s="35" t="s">
        <v>45</v>
      </c>
      <c r="E191" s="18">
        <v>694.24879999999996</v>
      </c>
      <c r="F191" s="18">
        <f>F192</f>
        <v>0</v>
      </c>
      <c r="G191" s="18">
        <f>G192</f>
        <v>0</v>
      </c>
      <c r="H191" s="18">
        <f t="shared" si="33"/>
        <v>0</v>
      </c>
      <c r="I191" s="26">
        <f t="shared" si="34"/>
        <v>0</v>
      </c>
      <c r="J191" s="84" t="s">
        <v>469</v>
      </c>
    </row>
    <row r="192" spans="1:10" s="29" customFormat="1" ht="47.25">
      <c r="A192" s="85" t="s">
        <v>152</v>
      </c>
      <c r="B192" s="23" t="s">
        <v>181</v>
      </c>
      <c r="C192" s="34" t="s">
        <v>256</v>
      </c>
      <c r="D192" s="35" t="s">
        <v>153</v>
      </c>
      <c r="E192" s="18">
        <v>694.24879999999996</v>
      </c>
      <c r="F192" s="18">
        <v>0</v>
      </c>
      <c r="G192" s="18">
        <v>0</v>
      </c>
      <c r="H192" s="18">
        <f t="shared" si="33"/>
        <v>0</v>
      </c>
      <c r="I192" s="26">
        <f t="shared" si="34"/>
        <v>0</v>
      </c>
      <c r="J192" s="84" t="s">
        <v>469</v>
      </c>
    </row>
    <row r="193" spans="1:10" s="29" customFormat="1" ht="78.75">
      <c r="A193" s="91" t="s">
        <v>234</v>
      </c>
      <c r="B193" s="21" t="s">
        <v>181</v>
      </c>
      <c r="C193" s="14" t="s">
        <v>236</v>
      </c>
      <c r="D193" s="15" t="s">
        <v>45</v>
      </c>
      <c r="E193" s="18">
        <v>0</v>
      </c>
      <c r="F193" s="18">
        <v>0</v>
      </c>
      <c r="G193" s="18">
        <v>0</v>
      </c>
      <c r="H193" s="18">
        <f t="shared" si="33"/>
        <v>0</v>
      </c>
      <c r="I193" s="26" t="s">
        <v>469</v>
      </c>
      <c r="J193" s="84" t="s">
        <v>469</v>
      </c>
    </row>
    <row r="194" spans="1:10" s="31" customFormat="1" ht="47.25">
      <c r="A194" s="85" t="s">
        <v>152</v>
      </c>
      <c r="B194" s="21" t="s">
        <v>181</v>
      </c>
      <c r="C194" s="14" t="s">
        <v>236</v>
      </c>
      <c r="D194" s="15" t="s">
        <v>153</v>
      </c>
      <c r="E194" s="18">
        <v>0</v>
      </c>
      <c r="F194" s="18">
        <v>0</v>
      </c>
      <c r="G194" s="18">
        <v>0</v>
      </c>
      <c r="H194" s="18">
        <f t="shared" si="33"/>
        <v>0</v>
      </c>
      <c r="I194" s="26" t="s">
        <v>469</v>
      </c>
      <c r="J194" s="84" t="s">
        <v>469</v>
      </c>
    </row>
    <row r="195" spans="1:10" s="29" customFormat="1" ht="31.5" outlineLevel="5">
      <c r="A195" s="91" t="s">
        <v>265</v>
      </c>
      <c r="B195" s="21" t="s">
        <v>181</v>
      </c>
      <c r="C195" s="22" t="s">
        <v>266</v>
      </c>
      <c r="D195" s="15" t="s">
        <v>45</v>
      </c>
      <c r="E195" s="18">
        <v>3000</v>
      </c>
      <c r="F195" s="18">
        <f>F196</f>
        <v>3764.0709999999999</v>
      </c>
      <c r="G195" s="18">
        <f>G196</f>
        <v>3289.4609099999998</v>
      </c>
      <c r="H195" s="18">
        <f t="shared" si="33"/>
        <v>474.61009000000001</v>
      </c>
      <c r="I195" s="26">
        <f t="shared" ref="I195:I209" si="35">$G195/$E195*100</f>
        <v>109.65</v>
      </c>
      <c r="J195" s="84">
        <f t="shared" ref="J195:J226" si="36">$G195/$F195*100</f>
        <v>87.39</v>
      </c>
    </row>
    <row r="196" spans="1:10" s="29" customFormat="1" ht="47.25" outlineLevel="5">
      <c r="A196" s="81" t="s">
        <v>130</v>
      </c>
      <c r="B196" s="21" t="s">
        <v>181</v>
      </c>
      <c r="C196" s="22" t="s">
        <v>266</v>
      </c>
      <c r="D196" s="15" t="s">
        <v>106</v>
      </c>
      <c r="E196" s="18">
        <v>3000</v>
      </c>
      <c r="F196" s="18">
        <v>3764.0709999999999</v>
      </c>
      <c r="G196" s="18">
        <v>3289.4609099999998</v>
      </c>
      <c r="H196" s="18">
        <f t="shared" si="33"/>
        <v>474.61009000000001</v>
      </c>
      <c r="I196" s="26">
        <f t="shared" si="35"/>
        <v>109.65</v>
      </c>
      <c r="J196" s="84">
        <f t="shared" si="36"/>
        <v>87.39</v>
      </c>
    </row>
    <row r="197" spans="1:10" s="29" customFormat="1" ht="31.5" outlineLevel="5">
      <c r="A197" s="87" t="s">
        <v>280</v>
      </c>
      <c r="B197" s="21" t="s">
        <v>181</v>
      </c>
      <c r="C197" s="14" t="s">
        <v>458</v>
      </c>
      <c r="D197" s="15" t="s">
        <v>45</v>
      </c>
      <c r="E197" s="18">
        <f>E198+E200</f>
        <v>1829.0791400000001</v>
      </c>
      <c r="F197" s="18">
        <f>F198+F200</f>
        <v>3676.9216099999999</v>
      </c>
      <c r="G197" s="18">
        <f>G198+G200</f>
        <v>3675.2417500000001</v>
      </c>
      <c r="H197" s="18">
        <f t="shared" si="33"/>
        <v>1.6798599999999999</v>
      </c>
      <c r="I197" s="26">
        <f t="shared" si="35"/>
        <v>200.93</v>
      </c>
      <c r="J197" s="84">
        <f t="shared" si="36"/>
        <v>99.95</v>
      </c>
    </row>
    <row r="198" spans="1:10" s="29" customFormat="1" ht="47.25" outlineLevel="5">
      <c r="A198" s="87" t="s">
        <v>281</v>
      </c>
      <c r="B198" s="21" t="s">
        <v>181</v>
      </c>
      <c r="C198" s="34" t="s">
        <v>459</v>
      </c>
      <c r="D198" s="15" t="s">
        <v>45</v>
      </c>
      <c r="E198" s="18">
        <v>1774.20677</v>
      </c>
      <c r="F198" s="18">
        <f>F199</f>
        <v>3566.6139600000001</v>
      </c>
      <c r="G198" s="18">
        <f>G199</f>
        <v>3564.9845099999998</v>
      </c>
      <c r="H198" s="18">
        <f t="shared" si="33"/>
        <v>1.6294500000000001</v>
      </c>
      <c r="I198" s="26">
        <f t="shared" si="35"/>
        <v>200.93</v>
      </c>
      <c r="J198" s="84">
        <f t="shared" si="36"/>
        <v>99.95</v>
      </c>
    </row>
    <row r="199" spans="1:10" s="29" customFormat="1" ht="47.25" outlineLevel="5">
      <c r="A199" s="81" t="s">
        <v>130</v>
      </c>
      <c r="B199" s="21" t="s">
        <v>181</v>
      </c>
      <c r="C199" s="34" t="s">
        <v>459</v>
      </c>
      <c r="D199" s="15" t="s">
        <v>106</v>
      </c>
      <c r="E199" s="18">
        <v>1774.20677</v>
      </c>
      <c r="F199" s="18">
        <v>3566.6139600000001</v>
      </c>
      <c r="G199" s="18">
        <v>3564.9845099999998</v>
      </c>
      <c r="H199" s="18">
        <f t="shared" si="33"/>
        <v>1.6294500000000001</v>
      </c>
      <c r="I199" s="26">
        <f t="shared" si="35"/>
        <v>200.93</v>
      </c>
      <c r="J199" s="84">
        <f t="shared" si="36"/>
        <v>99.95</v>
      </c>
    </row>
    <row r="200" spans="1:10" s="29" customFormat="1" ht="63" outlineLevel="5">
      <c r="A200" s="87" t="s">
        <v>288</v>
      </c>
      <c r="B200" s="21" t="s">
        <v>181</v>
      </c>
      <c r="C200" s="34" t="s">
        <v>460</v>
      </c>
      <c r="D200" s="15" t="s">
        <v>45</v>
      </c>
      <c r="E200" s="18">
        <v>54.872369999999997</v>
      </c>
      <c r="F200" s="18">
        <f>F201</f>
        <v>110.30765</v>
      </c>
      <c r="G200" s="18">
        <f>G201</f>
        <v>110.25724</v>
      </c>
      <c r="H200" s="18">
        <f t="shared" si="33"/>
        <v>5.0410000000000003E-2</v>
      </c>
      <c r="I200" s="26">
        <f t="shared" si="35"/>
        <v>200.93</v>
      </c>
      <c r="J200" s="84">
        <f t="shared" si="36"/>
        <v>99.95</v>
      </c>
    </row>
    <row r="201" spans="1:10" s="29" customFormat="1" ht="47.25">
      <c r="A201" s="81" t="s">
        <v>130</v>
      </c>
      <c r="B201" s="21" t="s">
        <v>181</v>
      </c>
      <c r="C201" s="34" t="s">
        <v>460</v>
      </c>
      <c r="D201" s="15" t="s">
        <v>106</v>
      </c>
      <c r="E201" s="18">
        <v>54.872369999999997</v>
      </c>
      <c r="F201" s="18">
        <v>110.30765</v>
      </c>
      <c r="G201" s="18">
        <v>110.25724</v>
      </c>
      <c r="H201" s="18">
        <f t="shared" si="33"/>
        <v>5.0410000000000003E-2</v>
      </c>
      <c r="I201" s="26">
        <f t="shared" si="35"/>
        <v>200.93</v>
      </c>
      <c r="J201" s="84">
        <f t="shared" si="36"/>
        <v>99.95</v>
      </c>
    </row>
    <row r="202" spans="1:10" s="31" customFormat="1" ht="47.25" outlineLevel="5">
      <c r="A202" s="87" t="s">
        <v>357</v>
      </c>
      <c r="B202" s="21" t="s">
        <v>181</v>
      </c>
      <c r="C202" s="34" t="s">
        <v>0</v>
      </c>
      <c r="D202" s="15" t="s">
        <v>45</v>
      </c>
      <c r="E202" s="18">
        <f t="shared" ref="E202:G205" si="37">E203</f>
        <v>2713.6</v>
      </c>
      <c r="F202" s="18">
        <f t="shared" si="37"/>
        <v>2713.6</v>
      </c>
      <c r="G202" s="18">
        <f t="shared" si="37"/>
        <v>971.27677000000006</v>
      </c>
      <c r="H202" s="18">
        <f t="shared" si="33"/>
        <v>1742.32323</v>
      </c>
      <c r="I202" s="26">
        <f t="shared" si="35"/>
        <v>35.79</v>
      </c>
      <c r="J202" s="84">
        <f t="shared" si="36"/>
        <v>35.79</v>
      </c>
    </row>
    <row r="203" spans="1:10" s="31" customFormat="1" ht="47.25" outlineLevel="5">
      <c r="A203" s="83" t="s">
        <v>358</v>
      </c>
      <c r="B203" s="21" t="s">
        <v>181</v>
      </c>
      <c r="C203" s="34" t="s">
        <v>1</v>
      </c>
      <c r="D203" s="15" t="s">
        <v>45</v>
      </c>
      <c r="E203" s="18">
        <f t="shared" si="37"/>
        <v>2713.6</v>
      </c>
      <c r="F203" s="18">
        <f t="shared" si="37"/>
        <v>2713.6</v>
      </c>
      <c r="G203" s="18">
        <f t="shared" si="37"/>
        <v>971.27677000000006</v>
      </c>
      <c r="H203" s="18">
        <f t="shared" si="33"/>
        <v>1742.32323</v>
      </c>
      <c r="I203" s="26">
        <f t="shared" si="35"/>
        <v>35.79</v>
      </c>
      <c r="J203" s="84">
        <f t="shared" si="36"/>
        <v>35.79</v>
      </c>
    </row>
    <row r="204" spans="1:10" s="31" customFormat="1" ht="47.25" outlineLevel="5">
      <c r="A204" s="83" t="s">
        <v>359</v>
      </c>
      <c r="B204" s="21" t="s">
        <v>181</v>
      </c>
      <c r="C204" s="34" t="s">
        <v>323</v>
      </c>
      <c r="D204" s="15" t="s">
        <v>45</v>
      </c>
      <c r="E204" s="18">
        <f t="shared" si="37"/>
        <v>2713.6</v>
      </c>
      <c r="F204" s="18">
        <f t="shared" si="37"/>
        <v>2713.6</v>
      </c>
      <c r="G204" s="18">
        <f t="shared" si="37"/>
        <v>971.27677000000006</v>
      </c>
      <c r="H204" s="18">
        <f t="shared" si="33"/>
        <v>1742.32323</v>
      </c>
      <c r="I204" s="26">
        <f t="shared" si="35"/>
        <v>35.79</v>
      </c>
      <c r="J204" s="84">
        <f t="shared" si="36"/>
        <v>35.79</v>
      </c>
    </row>
    <row r="205" spans="1:10" s="31" customFormat="1" ht="47.25" outlineLevel="5">
      <c r="A205" s="91" t="s">
        <v>322</v>
      </c>
      <c r="B205" s="21" t="s">
        <v>181</v>
      </c>
      <c r="C205" s="34" t="s">
        <v>324</v>
      </c>
      <c r="D205" s="15" t="s">
        <v>45</v>
      </c>
      <c r="E205" s="18">
        <f t="shared" si="37"/>
        <v>2713.6</v>
      </c>
      <c r="F205" s="18">
        <f t="shared" si="37"/>
        <v>2713.6</v>
      </c>
      <c r="G205" s="18">
        <f t="shared" si="37"/>
        <v>971.27677000000006</v>
      </c>
      <c r="H205" s="18">
        <f t="shared" si="33"/>
        <v>1742.32323</v>
      </c>
      <c r="I205" s="26">
        <f t="shared" si="35"/>
        <v>35.79</v>
      </c>
      <c r="J205" s="84">
        <f t="shared" si="36"/>
        <v>35.79</v>
      </c>
    </row>
    <row r="206" spans="1:10" s="31" customFormat="1" ht="47.25" outlineLevel="5">
      <c r="A206" s="85" t="s">
        <v>152</v>
      </c>
      <c r="B206" s="21" t="s">
        <v>181</v>
      </c>
      <c r="C206" s="34" t="s">
        <v>324</v>
      </c>
      <c r="D206" s="15" t="s">
        <v>153</v>
      </c>
      <c r="E206" s="18">
        <v>2713.6</v>
      </c>
      <c r="F206" s="18">
        <v>2713.6</v>
      </c>
      <c r="G206" s="18">
        <v>971.27677000000006</v>
      </c>
      <c r="H206" s="18">
        <f t="shared" si="33"/>
        <v>1742.32323</v>
      </c>
      <c r="I206" s="26">
        <f t="shared" si="35"/>
        <v>35.79</v>
      </c>
      <c r="J206" s="84">
        <f t="shared" si="36"/>
        <v>35.79</v>
      </c>
    </row>
    <row r="207" spans="1:10" s="31" customFormat="1" ht="47.25" outlineLevel="5">
      <c r="A207" s="83" t="s">
        <v>188</v>
      </c>
      <c r="B207" s="56" t="s">
        <v>181</v>
      </c>
      <c r="C207" s="57" t="s">
        <v>189</v>
      </c>
      <c r="D207" s="56" t="s">
        <v>45</v>
      </c>
      <c r="E207" s="58">
        <f>E214</f>
        <v>166</v>
      </c>
      <c r="F207" s="58">
        <f>F208+F210</f>
        <v>5065.9015200000003</v>
      </c>
      <c r="G207" s="58">
        <f>G208+G210</f>
        <v>4774.4931399999996</v>
      </c>
      <c r="H207" s="17">
        <f t="shared" si="33"/>
        <v>291.40838000000002</v>
      </c>
      <c r="I207" s="25">
        <f t="shared" si="35"/>
        <v>2876.2</v>
      </c>
      <c r="J207" s="82">
        <f t="shared" si="36"/>
        <v>94.25</v>
      </c>
    </row>
    <row r="208" spans="1:10" s="31" customFormat="1" ht="31.5" outlineLevel="5">
      <c r="A208" s="91" t="s">
        <v>238</v>
      </c>
      <c r="B208" s="21" t="s">
        <v>181</v>
      </c>
      <c r="C208" s="14" t="s">
        <v>305</v>
      </c>
      <c r="D208" s="15" t="s">
        <v>45</v>
      </c>
      <c r="E208" s="18">
        <f>E209</f>
        <v>11250</v>
      </c>
      <c r="F208" s="18">
        <f>F209</f>
        <v>4434.1785200000004</v>
      </c>
      <c r="G208" s="18">
        <f>G209</f>
        <v>4142.7701399999996</v>
      </c>
      <c r="H208" s="18">
        <f t="shared" si="33"/>
        <v>291.40838000000002</v>
      </c>
      <c r="I208" s="26">
        <f t="shared" si="35"/>
        <v>36.82</v>
      </c>
      <c r="J208" s="84">
        <f t="shared" si="36"/>
        <v>93.43</v>
      </c>
    </row>
    <row r="209" spans="1:10" s="31" customFormat="1" ht="47.25" outlineLevel="5">
      <c r="A209" s="85" t="s">
        <v>152</v>
      </c>
      <c r="B209" s="21" t="s">
        <v>181</v>
      </c>
      <c r="C209" s="14" t="s">
        <v>305</v>
      </c>
      <c r="D209" s="15" t="s">
        <v>153</v>
      </c>
      <c r="E209" s="18">
        <v>11250</v>
      </c>
      <c r="F209" s="18">
        <v>4434.1785200000004</v>
      </c>
      <c r="G209" s="18">
        <v>4142.7701399999996</v>
      </c>
      <c r="H209" s="18">
        <f t="shared" si="33"/>
        <v>291.40838000000002</v>
      </c>
      <c r="I209" s="26">
        <f t="shared" si="35"/>
        <v>36.82</v>
      </c>
      <c r="J209" s="84">
        <f t="shared" si="36"/>
        <v>93.43</v>
      </c>
    </row>
    <row r="210" spans="1:10" s="31" customFormat="1" ht="31.5" outlineLevel="5">
      <c r="A210" s="81" t="s">
        <v>121</v>
      </c>
      <c r="B210" s="21" t="s">
        <v>181</v>
      </c>
      <c r="C210" s="14" t="s">
        <v>301</v>
      </c>
      <c r="D210" s="21" t="s">
        <v>45</v>
      </c>
      <c r="E210" s="18">
        <f>E211+E209</f>
        <v>11250</v>
      </c>
      <c r="F210" s="18">
        <f>F211</f>
        <v>631.72299999999996</v>
      </c>
      <c r="G210" s="18">
        <f>G211</f>
        <v>631.72299999999996</v>
      </c>
      <c r="H210" s="18">
        <f t="shared" si="33"/>
        <v>0</v>
      </c>
      <c r="I210" s="26" t="s">
        <v>469</v>
      </c>
      <c r="J210" s="84">
        <f t="shared" si="36"/>
        <v>100</v>
      </c>
    </row>
    <row r="211" spans="1:10" s="31" customFormat="1" ht="47.25" outlineLevel="5">
      <c r="A211" s="81" t="s">
        <v>152</v>
      </c>
      <c r="B211" s="21" t="s">
        <v>181</v>
      </c>
      <c r="C211" s="14" t="s">
        <v>301</v>
      </c>
      <c r="D211" s="21" t="s">
        <v>153</v>
      </c>
      <c r="E211" s="18">
        <v>0</v>
      </c>
      <c r="F211" s="18">
        <v>631.72299999999996</v>
      </c>
      <c r="G211" s="18">
        <v>631.72299999999996</v>
      </c>
      <c r="H211" s="18">
        <f t="shared" si="33"/>
        <v>0</v>
      </c>
      <c r="I211" s="26" t="s">
        <v>469</v>
      </c>
      <c r="J211" s="84">
        <f t="shared" si="36"/>
        <v>100</v>
      </c>
    </row>
    <row r="212" spans="1:10" s="31" customFormat="1" ht="15.75" outlineLevel="5">
      <c r="A212" s="85" t="s">
        <v>239</v>
      </c>
      <c r="B212" s="21" t="s">
        <v>243</v>
      </c>
      <c r="C212" s="14" t="s">
        <v>187</v>
      </c>
      <c r="D212" s="15" t="s">
        <v>45</v>
      </c>
      <c r="E212" s="17">
        <f>E213+E219</f>
        <v>3466</v>
      </c>
      <c r="F212" s="17">
        <f>F213+F218</f>
        <v>2841</v>
      </c>
      <c r="G212" s="17">
        <f>G213+G218</f>
        <v>2686.4188399999998</v>
      </c>
      <c r="H212" s="17">
        <f t="shared" si="33"/>
        <v>154.58116000000001</v>
      </c>
      <c r="I212" s="25">
        <f t="shared" ref="I212:I220" si="38">$G212/$E212*100</f>
        <v>77.510000000000005</v>
      </c>
      <c r="J212" s="82">
        <f t="shared" si="36"/>
        <v>94.56</v>
      </c>
    </row>
    <row r="213" spans="1:10" s="31" customFormat="1" ht="47.25" outlineLevel="5">
      <c r="A213" s="87" t="s">
        <v>268</v>
      </c>
      <c r="B213" s="21" t="s">
        <v>243</v>
      </c>
      <c r="C213" s="14" t="s">
        <v>9</v>
      </c>
      <c r="D213" s="15" t="s">
        <v>45</v>
      </c>
      <c r="E213" s="18">
        <v>166</v>
      </c>
      <c r="F213" s="18">
        <v>166</v>
      </c>
      <c r="G213" s="18">
        <f>G214</f>
        <v>91</v>
      </c>
      <c r="H213" s="18">
        <f t="shared" si="33"/>
        <v>75</v>
      </c>
      <c r="I213" s="26">
        <f t="shared" si="38"/>
        <v>54.82</v>
      </c>
      <c r="J213" s="84">
        <f t="shared" si="36"/>
        <v>54.82</v>
      </c>
    </row>
    <row r="214" spans="1:10" s="31" customFormat="1" ht="31.5" outlineLevel="5">
      <c r="A214" s="87" t="s">
        <v>240</v>
      </c>
      <c r="B214" s="21" t="s">
        <v>243</v>
      </c>
      <c r="C214" s="14" t="s">
        <v>244</v>
      </c>
      <c r="D214" s="15" t="s">
        <v>45</v>
      </c>
      <c r="E214" s="18">
        <v>166</v>
      </c>
      <c r="F214" s="18">
        <v>166</v>
      </c>
      <c r="G214" s="18">
        <f>G215</f>
        <v>91</v>
      </c>
      <c r="H214" s="18">
        <f t="shared" si="33"/>
        <v>75</v>
      </c>
      <c r="I214" s="26">
        <f t="shared" si="38"/>
        <v>54.82</v>
      </c>
      <c r="J214" s="84">
        <f t="shared" si="36"/>
        <v>54.82</v>
      </c>
    </row>
    <row r="215" spans="1:10" s="31" customFormat="1" ht="31.5" outlineLevel="5">
      <c r="A215" s="87" t="s">
        <v>241</v>
      </c>
      <c r="B215" s="21" t="s">
        <v>243</v>
      </c>
      <c r="C215" s="14" t="s">
        <v>245</v>
      </c>
      <c r="D215" s="15" t="s">
        <v>45</v>
      </c>
      <c r="E215" s="18">
        <v>166</v>
      </c>
      <c r="F215" s="18">
        <v>166</v>
      </c>
      <c r="G215" s="18">
        <f>G216</f>
        <v>91</v>
      </c>
      <c r="H215" s="18">
        <f t="shared" si="33"/>
        <v>75</v>
      </c>
      <c r="I215" s="26">
        <f t="shared" si="38"/>
        <v>54.82</v>
      </c>
      <c r="J215" s="84">
        <f t="shared" si="36"/>
        <v>54.82</v>
      </c>
    </row>
    <row r="216" spans="1:10" s="31" customFormat="1" ht="31.5" outlineLevel="5">
      <c r="A216" s="87" t="s">
        <v>242</v>
      </c>
      <c r="B216" s="21" t="s">
        <v>243</v>
      </c>
      <c r="C216" s="14" t="s">
        <v>246</v>
      </c>
      <c r="D216" s="15" t="s">
        <v>45</v>
      </c>
      <c r="E216" s="18">
        <v>166</v>
      </c>
      <c r="F216" s="18">
        <v>166</v>
      </c>
      <c r="G216" s="18">
        <f>G217</f>
        <v>91</v>
      </c>
      <c r="H216" s="18">
        <f t="shared" si="33"/>
        <v>75</v>
      </c>
      <c r="I216" s="26">
        <f t="shared" si="38"/>
        <v>54.82</v>
      </c>
      <c r="J216" s="84">
        <f t="shared" si="36"/>
        <v>54.82</v>
      </c>
    </row>
    <row r="217" spans="1:10" s="31" customFormat="1" ht="47.25" outlineLevel="5">
      <c r="A217" s="85" t="s">
        <v>152</v>
      </c>
      <c r="B217" s="21" t="s">
        <v>243</v>
      </c>
      <c r="C217" s="14" t="s">
        <v>246</v>
      </c>
      <c r="D217" s="15" t="s">
        <v>153</v>
      </c>
      <c r="E217" s="18">
        <v>166</v>
      </c>
      <c r="F217" s="18">
        <v>166</v>
      </c>
      <c r="G217" s="18">
        <v>91</v>
      </c>
      <c r="H217" s="18">
        <f t="shared" si="33"/>
        <v>75</v>
      </c>
      <c r="I217" s="26">
        <f t="shared" si="38"/>
        <v>54.82</v>
      </c>
      <c r="J217" s="84">
        <f t="shared" si="36"/>
        <v>54.82</v>
      </c>
    </row>
    <row r="218" spans="1:10" s="31" customFormat="1" ht="47.25" outlineLevel="5">
      <c r="A218" s="83" t="s">
        <v>188</v>
      </c>
      <c r="B218" s="56" t="s">
        <v>243</v>
      </c>
      <c r="C218" s="57" t="s">
        <v>189</v>
      </c>
      <c r="D218" s="56" t="s">
        <v>45</v>
      </c>
      <c r="E218" s="58">
        <f>E225</f>
        <v>0.83772999999999997</v>
      </c>
      <c r="F218" s="58">
        <f>F219+F221</f>
        <v>2675</v>
      </c>
      <c r="G218" s="58">
        <f>G219+G221</f>
        <v>2595.4188399999998</v>
      </c>
      <c r="H218" s="17">
        <f t="shared" si="33"/>
        <v>79.581159999999997</v>
      </c>
      <c r="I218" s="25">
        <f t="shared" si="38"/>
        <v>309815.67</v>
      </c>
      <c r="J218" s="82">
        <f t="shared" si="36"/>
        <v>97.03</v>
      </c>
    </row>
    <row r="219" spans="1:10" s="31" customFormat="1" ht="31.5" outlineLevel="5">
      <c r="A219" s="92" t="s">
        <v>238</v>
      </c>
      <c r="B219" s="21" t="s">
        <v>243</v>
      </c>
      <c r="C219" s="14" t="s">
        <v>305</v>
      </c>
      <c r="D219" s="15" t="s">
        <v>45</v>
      </c>
      <c r="E219" s="18">
        <v>3300</v>
      </c>
      <c r="F219" s="18">
        <f>F220</f>
        <v>2000</v>
      </c>
      <c r="G219" s="18">
        <f>G220</f>
        <v>1920.41884</v>
      </c>
      <c r="H219" s="18">
        <f t="shared" si="33"/>
        <v>79.581159999999997</v>
      </c>
      <c r="I219" s="26">
        <f t="shared" si="38"/>
        <v>58.19</v>
      </c>
      <c r="J219" s="84">
        <f t="shared" si="36"/>
        <v>96.02</v>
      </c>
    </row>
    <row r="220" spans="1:10" s="31" customFormat="1" ht="47.25" outlineLevel="5">
      <c r="A220" s="85" t="s">
        <v>152</v>
      </c>
      <c r="B220" s="21" t="s">
        <v>243</v>
      </c>
      <c r="C220" s="14" t="s">
        <v>305</v>
      </c>
      <c r="D220" s="15" t="s">
        <v>153</v>
      </c>
      <c r="E220" s="18">
        <v>3300</v>
      </c>
      <c r="F220" s="18">
        <v>2000</v>
      </c>
      <c r="G220" s="18">
        <v>1920.41884</v>
      </c>
      <c r="H220" s="18">
        <f t="shared" si="33"/>
        <v>79.581159999999997</v>
      </c>
      <c r="I220" s="26">
        <f t="shared" si="38"/>
        <v>58.19</v>
      </c>
      <c r="J220" s="84">
        <f t="shared" si="36"/>
        <v>96.02</v>
      </c>
    </row>
    <row r="221" spans="1:10" s="31" customFormat="1" ht="31.5" outlineLevel="5">
      <c r="A221" s="81" t="s">
        <v>121</v>
      </c>
      <c r="B221" s="21" t="s">
        <v>243</v>
      </c>
      <c r="C221" s="14" t="s">
        <v>301</v>
      </c>
      <c r="D221" s="21" t="s">
        <v>45</v>
      </c>
      <c r="E221" s="18">
        <f>E222+E223</f>
        <v>0.83772999999999997</v>
      </c>
      <c r="F221" s="18">
        <f>F222</f>
        <v>675</v>
      </c>
      <c r="G221" s="18">
        <f>G222</f>
        <v>675</v>
      </c>
      <c r="H221" s="18">
        <f t="shared" si="33"/>
        <v>0</v>
      </c>
      <c r="I221" s="26" t="s">
        <v>469</v>
      </c>
      <c r="J221" s="84">
        <f t="shared" si="36"/>
        <v>100</v>
      </c>
    </row>
    <row r="222" spans="1:10" s="31" customFormat="1" ht="47.25" outlineLevel="5">
      <c r="A222" s="81" t="s">
        <v>152</v>
      </c>
      <c r="B222" s="21" t="s">
        <v>243</v>
      </c>
      <c r="C222" s="14" t="s">
        <v>301</v>
      </c>
      <c r="D222" s="21" t="s">
        <v>153</v>
      </c>
      <c r="E222" s="18">
        <v>0</v>
      </c>
      <c r="F222" s="18">
        <v>675</v>
      </c>
      <c r="G222" s="18">
        <v>675</v>
      </c>
      <c r="H222" s="18">
        <f t="shared" si="33"/>
        <v>0</v>
      </c>
      <c r="I222" s="26" t="s">
        <v>469</v>
      </c>
      <c r="J222" s="84">
        <f t="shared" si="36"/>
        <v>100</v>
      </c>
    </row>
    <row r="223" spans="1:10" s="31" customFormat="1" ht="31.5" outlineLevel="5">
      <c r="A223" s="83" t="s">
        <v>223</v>
      </c>
      <c r="B223" s="23" t="s">
        <v>225</v>
      </c>
      <c r="C223" s="14" t="s">
        <v>187</v>
      </c>
      <c r="D223" s="23" t="s">
        <v>45</v>
      </c>
      <c r="E223" s="18">
        <v>0.83772999999999997</v>
      </c>
      <c r="F223" s="18">
        <f>F224</f>
        <v>0.85170000000000001</v>
      </c>
      <c r="G223" s="18">
        <f>G224</f>
        <v>0.85170000000000001</v>
      </c>
      <c r="H223" s="18">
        <f t="shared" si="33"/>
        <v>0</v>
      </c>
      <c r="I223" s="26">
        <f t="shared" ref="I223:I240" si="39">$G223/$E223*100</f>
        <v>101.67</v>
      </c>
      <c r="J223" s="84">
        <f t="shared" si="36"/>
        <v>100</v>
      </c>
    </row>
    <row r="224" spans="1:10" s="31" customFormat="1" ht="78.75" outlineLevel="5">
      <c r="A224" s="99" t="s">
        <v>224</v>
      </c>
      <c r="B224" s="23" t="s">
        <v>225</v>
      </c>
      <c r="C224" s="32" t="s">
        <v>457</v>
      </c>
      <c r="D224" s="35" t="s">
        <v>45</v>
      </c>
      <c r="E224" s="18">
        <v>0.83772999999999997</v>
      </c>
      <c r="F224" s="18">
        <f>F225</f>
        <v>0.85170000000000001</v>
      </c>
      <c r="G224" s="18">
        <f>G225</f>
        <v>0.85170000000000001</v>
      </c>
      <c r="H224" s="18">
        <f t="shared" si="33"/>
        <v>0</v>
      </c>
      <c r="I224" s="26">
        <f t="shared" si="39"/>
        <v>101.67</v>
      </c>
      <c r="J224" s="84">
        <f t="shared" si="36"/>
        <v>100</v>
      </c>
    </row>
    <row r="225" spans="1:10" s="31" customFormat="1" ht="31.5" outlineLevel="5">
      <c r="A225" s="87" t="s">
        <v>154</v>
      </c>
      <c r="B225" s="23" t="s">
        <v>225</v>
      </c>
      <c r="C225" s="32" t="s">
        <v>457</v>
      </c>
      <c r="D225" s="35" t="s">
        <v>155</v>
      </c>
      <c r="E225" s="18">
        <v>0.83772999999999997</v>
      </c>
      <c r="F225" s="18">
        <v>0.85170000000000001</v>
      </c>
      <c r="G225" s="18">
        <v>0.85170000000000001</v>
      </c>
      <c r="H225" s="18">
        <f t="shared" si="33"/>
        <v>0</v>
      </c>
      <c r="I225" s="26">
        <f t="shared" si="39"/>
        <v>101.67</v>
      </c>
      <c r="J225" s="84">
        <f t="shared" si="36"/>
        <v>100</v>
      </c>
    </row>
    <row r="226" spans="1:10" s="31" customFormat="1" ht="15.75">
      <c r="A226" s="94" t="s">
        <v>50</v>
      </c>
      <c r="B226" s="24" t="s">
        <v>66</v>
      </c>
      <c r="C226" s="24" t="s">
        <v>187</v>
      </c>
      <c r="D226" s="30" t="s">
        <v>45</v>
      </c>
      <c r="E226" s="19">
        <f>E227+E239+E274+E282+E295</f>
        <v>620412.73630999995</v>
      </c>
      <c r="F226" s="19">
        <f t="shared" ref="F226:G226" si="40">F227+F239+F274+F282+F295</f>
        <v>711521.04757000005</v>
      </c>
      <c r="G226" s="19">
        <f t="shared" si="40"/>
        <v>694879.22571000003</v>
      </c>
      <c r="H226" s="19">
        <f t="shared" si="33"/>
        <v>16641.82186</v>
      </c>
      <c r="I226" s="27">
        <f t="shared" si="39"/>
        <v>112</v>
      </c>
      <c r="J226" s="80">
        <f t="shared" si="36"/>
        <v>97.66</v>
      </c>
    </row>
    <row r="227" spans="1:10" s="31" customFormat="1" ht="15.75" outlineLevel="5">
      <c r="A227" s="81" t="s">
        <v>57</v>
      </c>
      <c r="B227" s="21" t="s">
        <v>67</v>
      </c>
      <c r="C227" s="21" t="s">
        <v>187</v>
      </c>
      <c r="D227" s="15" t="s">
        <v>45</v>
      </c>
      <c r="E227" s="17">
        <f>E228</f>
        <v>202864.334</v>
      </c>
      <c r="F227" s="17">
        <f>F228</f>
        <v>156110.05364</v>
      </c>
      <c r="G227" s="17">
        <f>G228</f>
        <v>156110.05364</v>
      </c>
      <c r="H227" s="17">
        <f t="shared" si="33"/>
        <v>0</v>
      </c>
      <c r="I227" s="25">
        <f t="shared" si="39"/>
        <v>76.95</v>
      </c>
      <c r="J227" s="82">
        <f t="shared" ref="J227:J258" si="41">$G227/$F227*100</f>
        <v>100</v>
      </c>
    </row>
    <row r="228" spans="1:10" s="31" customFormat="1" ht="47.25" outlineLevel="5">
      <c r="A228" s="81" t="s">
        <v>349</v>
      </c>
      <c r="B228" s="21" t="s">
        <v>67</v>
      </c>
      <c r="C228" s="21" t="s">
        <v>2</v>
      </c>
      <c r="D228" s="15" t="s">
        <v>45</v>
      </c>
      <c r="E228" s="17">
        <f>E229+E235</f>
        <v>202864.334</v>
      </c>
      <c r="F228" s="17">
        <f>F229+F235</f>
        <v>156110.05364</v>
      </c>
      <c r="G228" s="17">
        <f>G229+G235</f>
        <v>156110.05364</v>
      </c>
      <c r="H228" s="17">
        <f t="shared" si="33"/>
        <v>0</v>
      </c>
      <c r="I228" s="25">
        <f t="shared" si="39"/>
        <v>76.95</v>
      </c>
      <c r="J228" s="82">
        <f t="shared" si="41"/>
        <v>100</v>
      </c>
    </row>
    <row r="229" spans="1:10" s="29" customFormat="1" ht="47.25" outlineLevel="5">
      <c r="A229" s="81" t="s">
        <v>350</v>
      </c>
      <c r="B229" s="21" t="s">
        <v>67</v>
      </c>
      <c r="C229" s="21" t="s">
        <v>37</v>
      </c>
      <c r="D229" s="15" t="s">
        <v>45</v>
      </c>
      <c r="E229" s="17">
        <f>E230</f>
        <v>97368.25</v>
      </c>
      <c r="F229" s="17">
        <f>F230</f>
        <v>78025.044639999993</v>
      </c>
      <c r="G229" s="17">
        <f>G230</f>
        <v>78025.044639999993</v>
      </c>
      <c r="H229" s="17">
        <f t="shared" si="33"/>
        <v>0</v>
      </c>
      <c r="I229" s="25">
        <f t="shared" si="39"/>
        <v>80.13</v>
      </c>
      <c r="J229" s="82">
        <f t="shared" si="41"/>
        <v>100</v>
      </c>
    </row>
    <row r="230" spans="1:10" s="29" customFormat="1" ht="47.25" outlineLevel="5">
      <c r="A230" s="103" t="s">
        <v>314</v>
      </c>
      <c r="B230" s="21" t="s">
        <v>67</v>
      </c>
      <c r="C230" s="21" t="s">
        <v>315</v>
      </c>
      <c r="D230" s="15" t="s">
        <v>45</v>
      </c>
      <c r="E230" s="17">
        <f>E231+E233</f>
        <v>97368.25</v>
      </c>
      <c r="F230" s="17">
        <f>F231+F233</f>
        <v>78025.044639999993</v>
      </c>
      <c r="G230" s="17">
        <f>G231+G233</f>
        <v>78025.044639999993</v>
      </c>
      <c r="H230" s="17">
        <f t="shared" si="33"/>
        <v>0</v>
      </c>
      <c r="I230" s="25">
        <f t="shared" si="39"/>
        <v>80.13</v>
      </c>
      <c r="J230" s="82">
        <f t="shared" si="41"/>
        <v>100</v>
      </c>
    </row>
    <row r="231" spans="1:10" s="31" customFormat="1" ht="47.25" outlineLevel="5">
      <c r="A231" s="81" t="s">
        <v>141</v>
      </c>
      <c r="B231" s="21" t="s">
        <v>67</v>
      </c>
      <c r="C231" s="21" t="s">
        <v>310</v>
      </c>
      <c r="D231" s="21" t="s">
        <v>45</v>
      </c>
      <c r="E231" s="18">
        <f>E232</f>
        <v>93592.25</v>
      </c>
      <c r="F231" s="18">
        <f>F232</f>
        <v>77755.044639999993</v>
      </c>
      <c r="G231" s="18">
        <f>G232</f>
        <v>77755.044639999993</v>
      </c>
      <c r="H231" s="18">
        <f t="shared" si="33"/>
        <v>0</v>
      </c>
      <c r="I231" s="26">
        <f t="shared" si="39"/>
        <v>83.08</v>
      </c>
      <c r="J231" s="84">
        <f t="shared" si="41"/>
        <v>100</v>
      </c>
    </row>
    <row r="232" spans="1:10" s="31" customFormat="1" ht="15.75" outlineLevel="5">
      <c r="A232" s="81" t="s">
        <v>165</v>
      </c>
      <c r="B232" s="21" t="s">
        <v>67</v>
      </c>
      <c r="C232" s="21" t="s">
        <v>310</v>
      </c>
      <c r="D232" s="21" t="s">
        <v>166</v>
      </c>
      <c r="E232" s="18">
        <v>93592.25</v>
      </c>
      <c r="F232" s="18">
        <v>77755.044639999993</v>
      </c>
      <c r="G232" s="18">
        <v>77755.044639999993</v>
      </c>
      <c r="H232" s="18">
        <f t="shared" si="33"/>
        <v>0</v>
      </c>
      <c r="I232" s="26">
        <f t="shared" si="39"/>
        <v>83.08</v>
      </c>
      <c r="J232" s="84">
        <f t="shared" si="41"/>
        <v>100</v>
      </c>
    </row>
    <row r="233" spans="1:10" s="31" customFormat="1" ht="110.25" outlineLevel="5">
      <c r="A233" s="81" t="s">
        <v>148</v>
      </c>
      <c r="B233" s="21" t="s">
        <v>67</v>
      </c>
      <c r="C233" s="21" t="s">
        <v>311</v>
      </c>
      <c r="D233" s="21" t="s">
        <v>45</v>
      </c>
      <c r="E233" s="18">
        <f>E234</f>
        <v>3776</v>
      </c>
      <c r="F233" s="18">
        <f>F234</f>
        <v>270</v>
      </c>
      <c r="G233" s="18">
        <f>G234</f>
        <v>270</v>
      </c>
      <c r="H233" s="18">
        <f t="shared" si="33"/>
        <v>0</v>
      </c>
      <c r="I233" s="26">
        <f t="shared" si="39"/>
        <v>7.15</v>
      </c>
      <c r="J233" s="84">
        <f t="shared" si="41"/>
        <v>100</v>
      </c>
    </row>
    <row r="234" spans="1:10" s="31" customFormat="1" ht="15.75" outlineLevel="5">
      <c r="A234" s="81" t="s">
        <v>165</v>
      </c>
      <c r="B234" s="21" t="s">
        <v>67</v>
      </c>
      <c r="C234" s="21" t="s">
        <v>311</v>
      </c>
      <c r="D234" s="21" t="s">
        <v>166</v>
      </c>
      <c r="E234" s="18">
        <v>3776</v>
      </c>
      <c r="F234" s="18">
        <v>270</v>
      </c>
      <c r="G234" s="18">
        <v>270</v>
      </c>
      <c r="H234" s="18">
        <f t="shared" si="33"/>
        <v>0</v>
      </c>
      <c r="I234" s="26">
        <f t="shared" si="39"/>
        <v>7.15</v>
      </c>
      <c r="J234" s="84">
        <f t="shared" si="41"/>
        <v>100</v>
      </c>
    </row>
    <row r="235" spans="1:10" s="31" customFormat="1" ht="15.75" outlineLevel="5">
      <c r="A235" s="88" t="s">
        <v>392</v>
      </c>
      <c r="B235" s="21" t="s">
        <v>67</v>
      </c>
      <c r="C235" s="21" t="s">
        <v>414</v>
      </c>
      <c r="D235" s="21" t="s">
        <v>45</v>
      </c>
      <c r="E235" s="18">
        <f t="shared" ref="E235:G237" si="42">E236</f>
        <v>105496.084</v>
      </c>
      <c r="F235" s="18">
        <f t="shared" si="42"/>
        <v>78085.009000000005</v>
      </c>
      <c r="G235" s="18">
        <f t="shared" si="42"/>
        <v>78085.009000000005</v>
      </c>
      <c r="H235" s="18">
        <f t="shared" si="33"/>
        <v>0</v>
      </c>
      <c r="I235" s="26">
        <f t="shared" si="39"/>
        <v>74.02</v>
      </c>
      <c r="J235" s="84">
        <f t="shared" si="41"/>
        <v>100</v>
      </c>
    </row>
    <row r="236" spans="1:10" s="31" customFormat="1" ht="47.25" outlineLevel="5">
      <c r="A236" s="87" t="s">
        <v>413</v>
      </c>
      <c r="B236" s="21" t="s">
        <v>67</v>
      </c>
      <c r="C236" s="21" t="s">
        <v>415</v>
      </c>
      <c r="D236" s="21" t="s">
        <v>45</v>
      </c>
      <c r="E236" s="18">
        <f t="shared" si="42"/>
        <v>105496.084</v>
      </c>
      <c r="F236" s="18">
        <f t="shared" si="42"/>
        <v>78085.009000000005</v>
      </c>
      <c r="G236" s="18">
        <f t="shared" si="42"/>
        <v>78085.009000000005</v>
      </c>
      <c r="H236" s="18">
        <f t="shared" si="33"/>
        <v>0</v>
      </c>
      <c r="I236" s="26">
        <f t="shared" si="39"/>
        <v>74.02</v>
      </c>
      <c r="J236" s="84">
        <f t="shared" si="41"/>
        <v>100</v>
      </c>
    </row>
    <row r="237" spans="1:10" s="31" customFormat="1" ht="47.25">
      <c r="A237" s="100" t="s">
        <v>370</v>
      </c>
      <c r="B237" s="21" t="s">
        <v>67</v>
      </c>
      <c r="C237" s="21" t="s">
        <v>416</v>
      </c>
      <c r="D237" s="21" t="s">
        <v>45</v>
      </c>
      <c r="E237" s="18">
        <f t="shared" si="42"/>
        <v>105496.084</v>
      </c>
      <c r="F237" s="18">
        <f t="shared" si="42"/>
        <v>78085.009000000005</v>
      </c>
      <c r="G237" s="18">
        <f t="shared" si="42"/>
        <v>78085.009000000005</v>
      </c>
      <c r="H237" s="18">
        <f t="shared" si="33"/>
        <v>0</v>
      </c>
      <c r="I237" s="26">
        <f t="shared" si="39"/>
        <v>74.02</v>
      </c>
      <c r="J237" s="84">
        <f t="shared" si="41"/>
        <v>100</v>
      </c>
    </row>
    <row r="238" spans="1:10" s="31" customFormat="1" ht="15.75" outlineLevel="5">
      <c r="A238" s="81" t="s">
        <v>165</v>
      </c>
      <c r="B238" s="21" t="s">
        <v>67</v>
      </c>
      <c r="C238" s="21" t="s">
        <v>416</v>
      </c>
      <c r="D238" s="21" t="s">
        <v>166</v>
      </c>
      <c r="E238" s="18">
        <v>105496.084</v>
      </c>
      <c r="F238" s="18">
        <v>78085.009000000005</v>
      </c>
      <c r="G238" s="18">
        <v>78085.009000000005</v>
      </c>
      <c r="H238" s="18">
        <f t="shared" si="33"/>
        <v>0</v>
      </c>
      <c r="I238" s="26">
        <f t="shared" si="39"/>
        <v>74.02</v>
      </c>
      <c r="J238" s="84">
        <f t="shared" si="41"/>
        <v>100</v>
      </c>
    </row>
    <row r="239" spans="1:10" s="31" customFormat="1" ht="15.75" outlineLevel="5">
      <c r="A239" s="100" t="s">
        <v>51</v>
      </c>
      <c r="B239" s="15" t="s">
        <v>68</v>
      </c>
      <c r="C239" s="15" t="s">
        <v>187</v>
      </c>
      <c r="D239" s="15" t="s">
        <v>45</v>
      </c>
      <c r="E239" s="17">
        <f>E240</f>
        <v>373791.67181000003</v>
      </c>
      <c r="F239" s="17">
        <f>F240</f>
        <v>514124.37102000002</v>
      </c>
      <c r="G239" s="17">
        <f>G240</f>
        <v>498447.88955999998</v>
      </c>
      <c r="H239" s="17">
        <f t="shared" si="33"/>
        <v>15676.481460000001</v>
      </c>
      <c r="I239" s="25">
        <f t="shared" si="39"/>
        <v>133.35</v>
      </c>
      <c r="J239" s="82">
        <f t="shared" si="41"/>
        <v>96.95</v>
      </c>
    </row>
    <row r="240" spans="1:10" s="31" customFormat="1" ht="47.25" outlineLevel="5">
      <c r="A240" s="81" t="s">
        <v>349</v>
      </c>
      <c r="B240" s="15" t="s">
        <v>68</v>
      </c>
      <c r="C240" s="15" t="s">
        <v>2</v>
      </c>
      <c r="D240" s="15" t="s">
        <v>45</v>
      </c>
      <c r="E240" s="17">
        <f>E249+E259+E269+E241+E244</f>
        <v>373791.67181000003</v>
      </c>
      <c r="F240" s="17">
        <f>F249+F259+F269+F241+F244</f>
        <v>514124.37102000002</v>
      </c>
      <c r="G240" s="17">
        <f>G249+G259+G269+G241+G244</f>
        <v>498447.88955999998</v>
      </c>
      <c r="H240" s="17">
        <f t="shared" si="33"/>
        <v>15676.481460000001</v>
      </c>
      <c r="I240" s="25">
        <f t="shared" si="39"/>
        <v>133.35</v>
      </c>
      <c r="J240" s="82">
        <f t="shared" si="41"/>
        <v>96.95</v>
      </c>
    </row>
    <row r="241" spans="1:10" s="31" customFormat="1" ht="15.75" outlineLevel="5">
      <c r="A241" s="88" t="s">
        <v>434</v>
      </c>
      <c r="B241" s="15" t="s">
        <v>68</v>
      </c>
      <c r="C241" s="33" t="s">
        <v>436</v>
      </c>
      <c r="D241" s="15" t="s">
        <v>45</v>
      </c>
      <c r="E241" s="17">
        <f t="shared" ref="E241:G242" si="43">E242</f>
        <v>0</v>
      </c>
      <c r="F241" s="17">
        <f t="shared" si="43"/>
        <v>356.99299999999999</v>
      </c>
      <c r="G241" s="17">
        <f t="shared" si="43"/>
        <v>356.99299999999999</v>
      </c>
      <c r="H241" s="17">
        <f t="shared" si="33"/>
        <v>0</v>
      </c>
      <c r="I241" s="25" t="s">
        <v>469</v>
      </c>
      <c r="J241" s="82">
        <f t="shared" si="41"/>
        <v>100</v>
      </c>
    </row>
    <row r="242" spans="1:10" s="31" customFormat="1" ht="78.75" outlineLevel="5">
      <c r="A242" s="90" t="s">
        <v>435</v>
      </c>
      <c r="B242" s="21" t="s">
        <v>68</v>
      </c>
      <c r="C242" s="32" t="s">
        <v>437</v>
      </c>
      <c r="D242" s="21" t="s">
        <v>45</v>
      </c>
      <c r="E242" s="17">
        <f t="shared" si="43"/>
        <v>0</v>
      </c>
      <c r="F242" s="17">
        <f t="shared" si="43"/>
        <v>356.99299999999999</v>
      </c>
      <c r="G242" s="17">
        <f t="shared" si="43"/>
        <v>356.99299999999999</v>
      </c>
      <c r="H242" s="17">
        <f t="shared" si="33"/>
        <v>0</v>
      </c>
      <c r="I242" s="25" t="s">
        <v>469</v>
      </c>
      <c r="J242" s="82">
        <f t="shared" si="41"/>
        <v>100</v>
      </c>
    </row>
    <row r="243" spans="1:10" s="31" customFormat="1" ht="15.75" outlineLevel="5">
      <c r="A243" s="81" t="s">
        <v>165</v>
      </c>
      <c r="B243" s="21" t="s">
        <v>68</v>
      </c>
      <c r="C243" s="32" t="s">
        <v>437</v>
      </c>
      <c r="D243" s="21" t="s">
        <v>166</v>
      </c>
      <c r="E243" s="17">
        <v>0</v>
      </c>
      <c r="F243" s="17">
        <v>356.99299999999999</v>
      </c>
      <c r="G243" s="17">
        <v>356.99299999999999</v>
      </c>
      <c r="H243" s="17">
        <f t="shared" si="33"/>
        <v>0</v>
      </c>
      <c r="I243" s="25" t="s">
        <v>469</v>
      </c>
      <c r="J243" s="82">
        <f t="shared" si="41"/>
        <v>100</v>
      </c>
    </row>
    <row r="244" spans="1:10" s="31" customFormat="1" ht="15.75" outlineLevel="5">
      <c r="A244" s="88" t="s">
        <v>438</v>
      </c>
      <c r="B244" s="21" t="s">
        <v>68</v>
      </c>
      <c r="C244" s="33" t="s">
        <v>441</v>
      </c>
      <c r="D244" s="21" t="s">
        <v>45</v>
      </c>
      <c r="E244" s="17">
        <f>E245+E247</f>
        <v>2628.8228100000001</v>
      </c>
      <c r="F244" s="17">
        <f>F245+F247</f>
        <v>2328.4619600000001</v>
      </c>
      <c r="G244" s="17">
        <f>G245+G247</f>
        <v>2328.4619600000001</v>
      </c>
      <c r="H244" s="17">
        <f t="shared" ref="H244:H307" si="44">$F244-$G244</f>
        <v>0</v>
      </c>
      <c r="I244" s="25">
        <f t="shared" ref="I244:I249" si="45">$G244/$E244*100</f>
        <v>88.57</v>
      </c>
      <c r="J244" s="82">
        <f t="shared" si="41"/>
        <v>100</v>
      </c>
    </row>
    <row r="245" spans="1:10" s="31" customFormat="1" ht="78.75">
      <c r="A245" s="87" t="s">
        <v>439</v>
      </c>
      <c r="B245" s="21" t="s">
        <v>68</v>
      </c>
      <c r="C245" s="33" t="s">
        <v>442</v>
      </c>
      <c r="D245" s="21" t="s">
        <v>45</v>
      </c>
      <c r="E245" s="17">
        <f>E246</f>
        <v>2549.95813</v>
      </c>
      <c r="F245" s="17">
        <f>F246</f>
        <v>2258.6080999999999</v>
      </c>
      <c r="G245" s="17">
        <f>G246</f>
        <v>2258.6080999999999</v>
      </c>
      <c r="H245" s="17">
        <f t="shared" si="44"/>
        <v>0</v>
      </c>
      <c r="I245" s="25">
        <f t="shared" si="45"/>
        <v>88.57</v>
      </c>
      <c r="J245" s="82">
        <f t="shared" si="41"/>
        <v>100</v>
      </c>
    </row>
    <row r="246" spans="1:10" s="31" customFormat="1" ht="15.75">
      <c r="A246" s="81" t="s">
        <v>165</v>
      </c>
      <c r="B246" s="21" t="s">
        <v>68</v>
      </c>
      <c r="C246" s="33" t="s">
        <v>442</v>
      </c>
      <c r="D246" s="21" t="s">
        <v>166</v>
      </c>
      <c r="E246" s="17">
        <v>2549.95813</v>
      </c>
      <c r="F246" s="17">
        <v>2258.6080999999999</v>
      </c>
      <c r="G246" s="17">
        <v>2258.6080999999999</v>
      </c>
      <c r="H246" s="17">
        <f t="shared" si="44"/>
        <v>0</v>
      </c>
      <c r="I246" s="25">
        <f t="shared" si="45"/>
        <v>88.57</v>
      </c>
      <c r="J246" s="82">
        <f t="shared" si="41"/>
        <v>100</v>
      </c>
    </row>
    <row r="247" spans="1:10" s="31" customFormat="1" ht="94.5">
      <c r="A247" s="87" t="s">
        <v>440</v>
      </c>
      <c r="B247" s="21" t="s">
        <v>68</v>
      </c>
      <c r="C247" s="33" t="s">
        <v>442</v>
      </c>
      <c r="D247" s="21" t="s">
        <v>45</v>
      </c>
      <c r="E247" s="17">
        <f>E248</f>
        <v>78.864680000000007</v>
      </c>
      <c r="F247" s="17">
        <v>69.853859999999997</v>
      </c>
      <c r="G247" s="17">
        <f>G248</f>
        <v>69.853859999999997</v>
      </c>
      <c r="H247" s="17">
        <f t="shared" si="44"/>
        <v>0</v>
      </c>
      <c r="I247" s="25">
        <f t="shared" si="45"/>
        <v>88.57</v>
      </c>
      <c r="J247" s="82">
        <f t="shared" si="41"/>
        <v>100</v>
      </c>
    </row>
    <row r="248" spans="1:10" s="31" customFormat="1" ht="15.75">
      <c r="A248" s="81" t="s">
        <v>165</v>
      </c>
      <c r="B248" s="21" t="s">
        <v>68</v>
      </c>
      <c r="C248" s="33" t="s">
        <v>442</v>
      </c>
      <c r="D248" s="21" t="s">
        <v>166</v>
      </c>
      <c r="E248" s="17">
        <v>78.864680000000007</v>
      </c>
      <c r="F248" s="17">
        <v>69.853859999999997</v>
      </c>
      <c r="G248" s="17">
        <v>69.853859999999997</v>
      </c>
      <c r="H248" s="17">
        <f t="shared" si="44"/>
        <v>0</v>
      </c>
      <c r="I248" s="25">
        <f t="shared" si="45"/>
        <v>88.57</v>
      </c>
      <c r="J248" s="82">
        <f t="shared" si="41"/>
        <v>100</v>
      </c>
    </row>
    <row r="249" spans="1:10" s="31" customFormat="1" ht="47.25">
      <c r="A249" s="81" t="s">
        <v>351</v>
      </c>
      <c r="B249" s="21" t="s">
        <v>68</v>
      </c>
      <c r="C249" s="21" t="s">
        <v>38</v>
      </c>
      <c r="D249" s="15" t="s">
        <v>45</v>
      </c>
      <c r="E249" s="17">
        <f>E255+E257+E250</f>
        <v>154403.70000000001</v>
      </c>
      <c r="F249" s="17">
        <f>F255+F257+F250</f>
        <v>281565.23106000002</v>
      </c>
      <c r="G249" s="17">
        <f>G255+G257+G250</f>
        <v>277140.36387</v>
      </c>
      <c r="H249" s="17">
        <f t="shared" si="44"/>
        <v>4424.8671899999999</v>
      </c>
      <c r="I249" s="25">
        <f t="shared" si="45"/>
        <v>179.49</v>
      </c>
      <c r="J249" s="82">
        <f t="shared" si="41"/>
        <v>98.43</v>
      </c>
    </row>
    <row r="250" spans="1:10" s="31" customFormat="1" ht="31.5">
      <c r="A250" s="87" t="s">
        <v>443</v>
      </c>
      <c r="B250" s="21" t="s">
        <v>68</v>
      </c>
      <c r="C250" s="32" t="s">
        <v>446</v>
      </c>
      <c r="D250" s="15" t="s">
        <v>45</v>
      </c>
      <c r="E250" s="17">
        <f>E251+E253</f>
        <v>0</v>
      </c>
      <c r="F250" s="17">
        <f>F251+F253</f>
        <v>155658.18554000001</v>
      </c>
      <c r="G250" s="17">
        <f>G251+G253</f>
        <v>155658.18554000001</v>
      </c>
      <c r="H250" s="17">
        <f t="shared" si="44"/>
        <v>0</v>
      </c>
      <c r="I250" s="25" t="s">
        <v>469</v>
      </c>
      <c r="J250" s="82">
        <f t="shared" si="41"/>
        <v>100</v>
      </c>
    </row>
    <row r="251" spans="1:10" s="31" customFormat="1" ht="31.5">
      <c r="A251" s="87" t="s">
        <v>444</v>
      </c>
      <c r="B251" s="21" t="s">
        <v>68</v>
      </c>
      <c r="C251" s="20" t="s">
        <v>447</v>
      </c>
      <c r="D251" s="15" t="s">
        <v>45</v>
      </c>
      <c r="E251" s="17">
        <f>E252</f>
        <v>0</v>
      </c>
      <c r="F251" s="17">
        <f>F252</f>
        <v>150988.43997000001</v>
      </c>
      <c r="G251" s="17">
        <f>G252</f>
        <v>150988.43997000001</v>
      </c>
      <c r="H251" s="17">
        <f t="shared" si="44"/>
        <v>0</v>
      </c>
      <c r="I251" s="25" t="s">
        <v>469</v>
      </c>
      <c r="J251" s="82">
        <f t="shared" si="41"/>
        <v>100</v>
      </c>
    </row>
    <row r="252" spans="1:10" s="31" customFormat="1" ht="15.75">
      <c r="A252" s="81" t="s">
        <v>165</v>
      </c>
      <c r="B252" s="21" t="s">
        <v>68</v>
      </c>
      <c r="C252" s="20" t="s">
        <v>447</v>
      </c>
      <c r="D252" s="15" t="s">
        <v>166</v>
      </c>
      <c r="E252" s="17">
        <v>0</v>
      </c>
      <c r="F252" s="17">
        <v>150988.43997000001</v>
      </c>
      <c r="G252" s="17">
        <v>150988.43997000001</v>
      </c>
      <c r="H252" s="17">
        <f t="shared" si="44"/>
        <v>0</v>
      </c>
      <c r="I252" s="25" t="s">
        <v>469</v>
      </c>
      <c r="J252" s="82">
        <f t="shared" si="41"/>
        <v>100</v>
      </c>
    </row>
    <row r="253" spans="1:10" s="31" customFormat="1" ht="47.25">
      <c r="A253" s="87" t="s">
        <v>445</v>
      </c>
      <c r="B253" s="21" t="s">
        <v>68</v>
      </c>
      <c r="C253" s="20" t="s">
        <v>447</v>
      </c>
      <c r="D253" s="15" t="s">
        <v>45</v>
      </c>
      <c r="E253" s="17">
        <f>E254</f>
        <v>0</v>
      </c>
      <c r="F253" s="17">
        <f>F254</f>
        <v>4669.74557</v>
      </c>
      <c r="G253" s="17">
        <f>G254</f>
        <v>4669.74557</v>
      </c>
      <c r="H253" s="17">
        <f t="shared" si="44"/>
        <v>0</v>
      </c>
      <c r="I253" s="25" t="s">
        <v>469</v>
      </c>
      <c r="J253" s="82">
        <f t="shared" si="41"/>
        <v>100</v>
      </c>
    </row>
    <row r="254" spans="1:10" s="31" customFormat="1" ht="15.75">
      <c r="A254" s="81" t="s">
        <v>165</v>
      </c>
      <c r="B254" s="21" t="s">
        <v>68</v>
      </c>
      <c r="C254" s="20" t="s">
        <v>447</v>
      </c>
      <c r="D254" s="15" t="s">
        <v>166</v>
      </c>
      <c r="E254" s="17">
        <v>0</v>
      </c>
      <c r="F254" s="17">
        <v>4669.74557</v>
      </c>
      <c r="G254" s="17">
        <v>4669.74557</v>
      </c>
      <c r="H254" s="17">
        <f t="shared" si="44"/>
        <v>0</v>
      </c>
      <c r="I254" s="25" t="s">
        <v>469</v>
      </c>
      <c r="J254" s="82">
        <f t="shared" si="41"/>
        <v>100</v>
      </c>
    </row>
    <row r="255" spans="1:10" s="31" customFormat="1" ht="47.25">
      <c r="A255" s="81" t="s">
        <v>141</v>
      </c>
      <c r="B255" s="21" t="s">
        <v>68</v>
      </c>
      <c r="C255" s="21" t="s">
        <v>308</v>
      </c>
      <c r="D255" s="15" t="s">
        <v>45</v>
      </c>
      <c r="E255" s="18">
        <f>E256</f>
        <v>135935.70000000001</v>
      </c>
      <c r="F255" s="18">
        <f>F256</f>
        <v>114967.71976000001</v>
      </c>
      <c r="G255" s="18">
        <f>G256</f>
        <v>114967.71976000001</v>
      </c>
      <c r="H255" s="18">
        <f t="shared" si="44"/>
        <v>0</v>
      </c>
      <c r="I255" s="26">
        <f t="shared" ref="I255:I269" si="46">$G255/$E255*100</f>
        <v>84.58</v>
      </c>
      <c r="J255" s="84">
        <f t="shared" si="41"/>
        <v>100</v>
      </c>
    </row>
    <row r="256" spans="1:10" s="31" customFormat="1" ht="15.75">
      <c r="A256" s="81" t="s">
        <v>165</v>
      </c>
      <c r="B256" s="21" t="s">
        <v>68</v>
      </c>
      <c r="C256" s="21" t="s">
        <v>308</v>
      </c>
      <c r="D256" s="15" t="s">
        <v>166</v>
      </c>
      <c r="E256" s="17">
        <v>135935.70000000001</v>
      </c>
      <c r="F256" s="17">
        <v>114967.71976000001</v>
      </c>
      <c r="G256" s="17">
        <v>114967.71976000001</v>
      </c>
      <c r="H256" s="17">
        <f t="shared" si="44"/>
        <v>0</v>
      </c>
      <c r="I256" s="25">
        <f t="shared" si="46"/>
        <v>84.58</v>
      </c>
      <c r="J256" s="82">
        <f t="shared" si="41"/>
        <v>100</v>
      </c>
    </row>
    <row r="257" spans="1:10" s="31" customFormat="1" ht="110.25">
      <c r="A257" s="81" t="s">
        <v>148</v>
      </c>
      <c r="B257" s="21" t="s">
        <v>68</v>
      </c>
      <c r="C257" s="21" t="s">
        <v>309</v>
      </c>
      <c r="D257" s="21" t="s">
        <v>45</v>
      </c>
      <c r="E257" s="17">
        <f>E258</f>
        <v>18468</v>
      </c>
      <c r="F257" s="17">
        <f>F258</f>
        <v>10939.32576</v>
      </c>
      <c r="G257" s="17">
        <f>G258</f>
        <v>6514.4585699999998</v>
      </c>
      <c r="H257" s="17">
        <f t="shared" si="44"/>
        <v>4424.8671899999999</v>
      </c>
      <c r="I257" s="25">
        <f t="shared" si="46"/>
        <v>35.270000000000003</v>
      </c>
      <c r="J257" s="82">
        <f t="shared" si="41"/>
        <v>59.55</v>
      </c>
    </row>
    <row r="258" spans="1:10" s="31" customFormat="1" ht="15.75">
      <c r="A258" s="81" t="s">
        <v>165</v>
      </c>
      <c r="B258" s="21" t="s">
        <v>68</v>
      </c>
      <c r="C258" s="21" t="s">
        <v>309</v>
      </c>
      <c r="D258" s="21" t="s">
        <v>166</v>
      </c>
      <c r="E258" s="17">
        <v>18468</v>
      </c>
      <c r="F258" s="17">
        <v>10939.32576</v>
      </c>
      <c r="G258" s="17">
        <v>6514.4585699999998</v>
      </c>
      <c r="H258" s="17">
        <f t="shared" si="44"/>
        <v>4424.8671899999999</v>
      </c>
      <c r="I258" s="25">
        <f t="shared" si="46"/>
        <v>35.270000000000003</v>
      </c>
      <c r="J258" s="82">
        <f t="shared" si="41"/>
        <v>59.55</v>
      </c>
    </row>
    <row r="259" spans="1:10" s="31" customFormat="1" ht="47.25">
      <c r="A259" s="87" t="s">
        <v>417</v>
      </c>
      <c r="B259" s="21" t="s">
        <v>68</v>
      </c>
      <c r="C259" s="32" t="s">
        <v>421</v>
      </c>
      <c r="D259" s="15" t="s">
        <v>45</v>
      </c>
      <c r="E259" s="17">
        <f>E260+E262+E264+E267</f>
        <v>211524.88200000001</v>
      </c>
      <c r="F259" s="17">
        <f>F260+F262+F264+F267</f>
        <v>229873.685</v>
      </c>
      <c r="G259" s="17">
        <f>G260+G262+G264+G267</f>
        <v>218622.07073000001</v>
      </c>
      <c r="H259" s="17">
        <f t="shared" si="44"/>
        <v>11251.61427</v>
      </c>
      <c r="I259" s="25">
        <f t="shared" si="46"/>
        <v>103.36</v>
      </c>
      <c r="J259" s="82">
        <f t="shared" ref="J259:J268" si="47">$G259/$F259*100</f>
        <v>95.11</v>
      </c>
    </row>
    <row r="260" spans="1:10" s="29" customFormat="1" ht="63">
      <c r="A260" s="87" t="s">
        <v>418</v>
      </c>
      <c r="B260" s="21" t="s">
        <v>68</v>
      </c>
      <c r="C260" s="32" t="s">
        <v>422</v>
      </c>
      <c r="D260" s="15" t="s">
        <v>45</v>
      </c>
      <c r="E260" s="17">
        <f>E261</f>
        <v>15210</v>
      </c>
      <c r="F260" s="17">
        <v>15912</v>
      </c>
      <c r="G260" s="17">
        <f>G261</f>
        <v>14764.68</v>
      </c>
      <c r="H260" s="17">
        <f t="shared" si="44"/>
        <v>1147.32</v>
      </c>
      <c r="I260" s="25">
        <f t="shared" si="46"/>
        <v>97.07</v>
      </c>
      <c r="J260" s="82">
        <f t="shared" si="47"/>
        <v>92.79</v>
      </c>
    </row>
    <row r="261" spans="1:10" s="29" customFormat="1" ht="15.75">
      <c r="A261" s="81" t="s">
        <v>165</v>
      </c>
      <c r="B261" s="21" t="s">
        <v>68</v>
      </c>
      <c r="C261" s="32" t="s">
        <v>422</v>
      </c>
      <c r="D261" s="15" t="s">
        <v>166</v>
      </c>
      <c r="E261" s="17">
        <v>15210</v>
      </c>
      <c r="F261" s="17">
        <v>15912</v>
      </c>
      <c r="G261" s="17">
        <v>14764.68</v>
      </c>
      <c r="H261" s="17">
        <f t="shared" si="44"/>
        <v>1147.32</v>
      </c>
      <c r="I261" s="25">
        <f t="shared" si="46"/>
        <v>97.07</v>
      </c>
      <c r="J261" s="82">
        <f t="shared" si="47"/>
        <v>92.79</v>
      </c>
    </row>
    <row r="262" spans="1:10" s="29" customFormat="1" ht="110.25">
      <c r="A262" s="87" t="s">
        <v>419</v>
      </c>
      <c r="B262" s="21" t="s">
        <v>68</v>
      </c>
      <c r="C262" s="32" t="s">
        <v>423</v>
      </c>
      <c r="D262" s="15" t="s">
        <v>45</v>
      </c>
      <c r="E262" s="17">
        <f>E263</f>
        <v>169738.78200000001</v>
      </c>
      <c r="F262" s="17">
        <f>F263</f>
        <v>186056.185</v>
      </c>
      <c r="G262" s="17">
        <f>G263</f>
        <v>186056.185</v>
      </c>
      <c r="H262" s="17">
        <f t="shared" si="44"/>
        <v>0</v>
      </c>
      <c r="I262" s="25">
        <f t="shared" si="46"/>
        <v>109.61</v>
      </c>
      <c r="J262" s="82">
        <f t="shared" si="47"/>
        <v>100</v>
      </c>
    </row>
    <row r="263" spans="1:10" s="29" customFormat="1" ht="15.75">
      <c r="A263" s="81" t="s">
        <v>165</v>
      </c>
      <c r="B263" s="21" t="s">
        <v>68</v>
      </c>
      <c r="C263" s="32" t="s">
        <v>423</v>
      </c>
      <c r="D263" s="15" t="s">
        <v>166</v>
      </c>
      <c r="E263" s="18">
        <v>169738.78200000001</v>
      </c>
      <c r="F263" s="18">
        <v>186056.185</v>
      </c>
      <c r="G263" s="18">
        <v>186056.185</v>
      </c>
      <c r="H263" s="18">
        <f t="shared" si="44"/>
        <v>0</v>
      </c>
      <c r="I263" s="26">
        <f t="shared" si="46"/>
        <v>109.61</v>
      </c>
      <c r="J263" s="84">
        <f t="shared" si="47"/>
        <v>100</v>
      </c>
    </row>
    <row r="264" spans="1:10" s="31" customFormat="1" ht="63">
      <c r="A264" s="87" t="s">
        <v>420</v>
      </c>
      <c r="B264" s="21" t="s">
        <v>68</v>
      </c>
      <c r="C264" s="32" t="s">
        <v>421</v>
      </c>
      <c r="D264" s="15" t="s">
        <v>45</v>
      </c>
      <c r="E264" s="17">
        <f t="shared" ref="E264:G265" si="48">E265</f>
        <v>14782.35</v>
      </c>
      <c r="F264" s="17">
        <f t="shared" si="48"/>
        <v>16111.75</v>
      </c>
      <c r="G264" s="17">
        <f t="shared" si="48"/>
        <v>12471.016</v>
      </c>
      <c r="H264" s="17">
        <f t="shared" si="44"/>
        <v>3640.7339999999999</v>
      </c>
      <c r="I264" s="25">
        <f t="shared" si="46"/>
        <v>84.36</v>
      </c>
      <c r="J264" s="82">
        <f t="shared" si="47"/>
        <v>77.400000000000006</v>
      </c>
    </row>
    <row r="265" spans="1:10" s="31" customFormat="1" ht="63">
      <c r="A265" s="81" t="s">
        <v>420</v>
      </c>
      <c r="B265" s="21" t="s">
        <v>68</v>
      </c>
      <c r="C265" s="32" t="s">
        <v>424</v>
      </c>
      <c r="D265" s="15" t="s">
        <v>45</v>
      </c>
      <c r="E265" s="17">
        <f t="shared" si="48"/>
        <v>14782.35</v>
      </c>
      <c r="F265" s="17">
        <f t="shared" si="48"/>
        <v>16111.75</v>
      </c>
      <c r="G265" s="17">
        <f t="shared" si="48"/>
        <v>12471.016</v>
      </c>
      <c r="H265" s="17">
        <f t="shared" si="44"/>
        <v>3640.7339999999999</v>
      </c>
      <c r="I265" s="25">
        <f t="shared" si="46"/>
        <v>84.36</v>
      </c>
      <c r="J265" s="82">
        <f t="shared" si="47"/>
        <v>77.400000000000006</v>
      </c>
    </row>
    <row r="266" spans="1:10" s="31" customFormat="1" ht="15.75">
      <c r="A266" s="81" t="s">
        <v>165</v>
      </c>
      <c r="B266" s="21" t="s">
        <v>68</v>
      </c>
      <c r="C266" s="32" t="s">
        <v>424</v>
      </c>
      <c r="D266" s="15" t="s">
        <v>166</v>
      </c>
      <c r="E266" s="17">
        <v>14782.35</v>
      </c>
      <c r="F266" s="17">
        <v>16111.75</v>
      </c>
      <c r="G266" s="17">
        <v>12471.016</v>
      </c>
      <c r="H266" s="17">
        <f t="shared" si="44"/>
        <v>3640.7339999999999</v>
      </c>
      <c r="I266" s="25">
        <f t="shared" si="46"/>
        <v>84.36</v>
      </c>
      <c r="J266" s="82">
        <f t="shared" si="47"/>
        <v>77.400000000000006</v>
      </c>
    </row>
    <row r="267" spans="1:10" s="31" customFormat="1" ht="47.25">
      <c r="A267" s="87" t="s">
        <v>425</v>
      </c>
      <c r="B267" s="21" t="s">
        <v>68</v>
      </c>
      <c r="C267" s="34" t="s">
        <v>426</v>
      </c>
      <c r="D267" s="15" t="s">
        <v>45</v>
      </c>
      <c r="E267" s="17">
        <f>E268</f>
        <v>11793.75</v>
      </c>
      <c r="F267" s="17">
        <f>F268</f>
        <v>11793.75</v>
      </c>
      <c r="G267" s="17">
        <f>G268</f>
        <v>5330.1897300000001</v>
      </c>
      <c r="H267" s="17">
        <f t="shared" si="44"/>
        <v>6463.5602699999999</v>
      </c>
      <c r="I267" s="25">
        <f t="shared" si="46"/>
        <v>45.2</v>
      </c>
      <c r="J267" s="82">
        <f t="shared" si="47"/>
        <v>45.2</v>
      </c>
    </row>
    <row r="268" spans="1:10" s="31" customFormat="1" ht="15.75">
      <c r="A268" s="81" t="s">
        <v>165</v>
      </c>
      <c r="B268" s="21" t="s">
        <v>68</v>
      </c>
      <c r="C268" s="34" t="s">
        <v>426</v>
      </c>
      <c r="D268" s="15" t="s">
        <v>166</v>
      </c>
      <c r="E268" s="17">
        <v>11793.75</v>
      </c>
      <c r="F268" s="17">
        <v>11793.75</v>
      </c>
      <c r="G268" s="17">
        <v>5330.1897300000001</v>
      </c>
      <c r="H268" s="17">
        <f t="shared" si="44"/>
        <v>6463.5602699999999</v>
      </c>
      <c r="I268" s="25">
        <f t="shared" si="46"/>
        <v>45.2</v>
      </c>
      <c r="J268" s="82">
        <f t="shared" si="47"/>
        <v>45.2</v>
      </c>
    </row>
    <row r="269" spans="1:10" s="31" customFormat="1" ht="47.25">
      <c r="A269" s="81" t="s">
        <v>306</v>
      </c>
      <c r="B269" s="21" t="s">
        <v>68</v>
      </c>
      <c r="C269" s="21" t="s">
        <v>259</v>
      </c>
      <c r="D269" s="15" t="s">
        <v>45</v>
      </c>
      <c r="E269" s="17">
        <f>E270+E272</f>
        <v>5234.2669999999998</v>
      </c>
      <c r="F269" s="17">
        <f>F270+F272</f>
        <v>0</v>
      </c>
      <c r="G269" s="17">
        <f>G270+G272</f>
        <v>0</v>
      </c>
      <c r="H269" s="17">
        <f t="shared" si="44"/>
        <v>0</v>
      </c>
      <c r="I269" s="25">
        <f t="shared" si="46"/>
        <v>0</v>
      </c>
      <c r="J269" s="82" t="s">
        <v>469</v>
      </c>
    </row>
    <row r="270" spans="1:10" s="31" customFormat="1" ht="78.75">
      <c r="A270" s="92" t="s">
        <v>262</v>
      </c>
      <c r="B270" s="21" t="s">
        <v>68</v>
      </c>
      <c r="C270" s="21" t="s">
        <v>356</v>
      </c>
      <c r="D270" s="15" t="s">
        <v>45</v>
      </c>
      <c r="E270" s="18">
        <v>0</v>
      </c>
      <c r="F270" s="18">
        <v>0</v>
      </c>
      <c r="G270" s="18">
        <v>0</v>
      </c>
      <c r="H270" s="18">
        <f t="shared" si="44"/>
        <v>0</v>
      </c>
      <c r="I270" s="26" t="s">
        <v>469</v>
      </c>
      <c r="J270" s="84" t="s">
        <v>469</v>
      </c>
    </row>
    <row r="271" spans="1:10" s="31" customFormat="1" ht="15.75">
      <c r="A271" s="81" t="s">
        <v>165</v>
      </c>
      <c r="B271" s="21" t="s">
        <v>68</v>
      </c>
      <c r="C271" s="21" t="s">
        <v>356</v>
      </c>
      <c r="D271" s="15" t="s">
        <v>166</v>
      </c>
      <c r="E271" s="18">
        <v>0</v>
      </c>
      <c r="F271" s="18">
        <v>0</v>
      </c>
      <c r="G271" s="18">
        <v>0</v>
      </c>
      <c r="H271" s="18">
        <f t="shared" si="44"/>
        <v>0</v>
      </c>
      <c r="I271" s="26" t="s">
        <v>469</v>
      </c>
      <c r="J271" s="84" t="s">
        <v>469</v>
      </c>
    </row>
    <row r="272" spans="1:10" s="31" customFormat="1" ht="63">
      <c r="A272" s="91" t="s">
        <v>263</v>
      </c>
      <c r="B272" s="21" t="s">
        <v>68</v>
      </c>
      <c r="C272" s="21" t="s">
        <v>332</v>
      </c>
      <c r="D272" s="15" t="s">
        <v>45</v>
      </c>
      <c r="E272" s="18">
        <f>E273</f>
        <v>5234.2669999999998</v>
      </c>
      <c r="F272" s="18">
        <f>F273</f>
        <v>0</v>
      </c>
      <c r="G272" s="18">
        <f>G273</f>
        <v>0</v>
      </c>
      <c r="H272" s="18">
        <f t="shared" si="44"/>
        <v>0</v>
      </c>
      <c r="I272" s="26">
        <f t="shared" ref="I272:I300" si="49">$G272/$E272*100</f>
        <v>0</v>
      </c>
      <c r="J272" s="84" t="s">
        <v>469</v>
      </c>
    </row>
    <row r="273" spans="1:10" s="31" customFormat="1" ht="15.75">
      <c r="A273" s="81" t="s">
        <v>165</v>
      </c>
      <c r="B273" s="21" t="s">
        <v>68</v>
      </c>
      <c r="C273" s="21" t="s">
        <v>332</v>
      </c>
      <c r="D273" s="15" t="s">
        <v>166</v>
      </c>
      <c r="E273" s="18">
        <v>5234.2669999999998</v>
      </c>
      <c r="F273" s="18">
        <v>0</v>
      </c>
      <c r="G273" s="18">
        <v>0</v>
      </c>
      <c r="H273" s="18">
        <f t="shared" si="44"/>
        <v>0</v>
      </c>
      <c r="I273" s="26">
        <f t="shared" si="49"/>
        <v>0</v>
      </c>
      <c r="J273" s="84" t="s">
        <v>469</v>
      </c>
    </row>
    <row r="274" spans="1:10" s="31" customFormat="1" ht="15.75">
      <c r="A274" s="88" t="s">
        <v>318</v>
      </c>
      <c r="B274" s="21" t="s">
        <v>319</v>
      </c>
      <c r="C274" s="21" t="s">
        <v>187</v>
      </c>
      <c r="D274" s="21" t="s">
        <v>45</v>
      </c>
      <c r="E274" s="18">
        <f t="shared" ref="E274:G276" si="50">E275</f>
        <v>8204.1</v>
      </c>
      <c r="F274" s="18">
        <f t="shared" si="50"/>
        <v>5669.3220000000001</v>
      </c>
      <c r="G274" s="18">
        <f t="shared" si="50"/>
        <v>5669.3220000000001</v>
      </c>
      <c r="H274" s="18">
        <f t="shared" si="44"/>
        <v>0</v>
      </c>
      <c r="I274" s="26">
        <f t="shared" si="49"/>
        <v>69.099999999999994</v>
      </c>
      <c r="J274" s="84">
        <f>$G274/$F274*100</f>
        <v>100</v>
      </c>
    </row>
    <row r="275" spans="1:10" s="31" customFormat="1" ht="47.25">
      <c r="A275" s="81" t="s">
        <v>349</v>
      </c>
      <c r="B275" s="15" t="s">
        <v>319</v>
      </c>
      <c r="C275" s="15" t="s">
        <v>2</v>
      </c>
      <c r="D275" s="15" t="s">
        <v>45</v>
      </c>
      <c r="E275" s="18">
        <f t="shared" si="50"/>
        <v>8204.1</v>
      </c>
      <c r="F275" s="18">
        <f t="shared" si="50"/>
        <v>5669.3220000000001</v>
      </c>
      <c r="G275" s="18">
        <f t="shared" si="50"/>
        <v>5669.3220000000001</v>
      </c>
      <c r="H275" s="18">
        <f t="shared" si="44"/>
        <v>0</v>
      </c>
      <c r="I275" s="26">
        <f t="shared" si="49"/>
        <v>69.099999999999994</v>
      </c>
      <c r="J275" s="84">
        <f>$G275/$F275*100</f>
        <v>100</v>
      </c>
    </row>
    <row r="276" spans="1:10" s="29" customFormat="1" ht="47.25">
      <c r="A276" s="90" t="s">
        <v>338</v>
      </c>
      <c r="B276" s="23" t="s">
        <v>319</v>
      </c>
      <c r="C276" s="23" t="s">
        <v>3</v>
      </c>
      <c r="D276" s="23" t="s">
        <v>45</v>
      </c>
      <c r="E276" s="18">
        <f t="shared" si="50"/>
        <v>8204.1</v>
      </c>
      <c r="F276" s="18">
        <f t="shared" si="50"/>
        <v>5669.3220000000001</v>
      </c>
      <c r="G276" s="18">
        <f t="shared" si="50"/>
        <v>5669.3220000000001</v>
      </c>
      <c r="H276" s="18">
        <f t="shared" si="44"/>
        <v>0</v>
      </c>
      <c r="I276" s="26">
        <f t="shared" si="49"/>
        <v>69.099999999999994</v>
      </c>
      <c r="J276" s="84">
        <f>$G276/$F276*100</f>
        <v>100</v>
      </c>
    </row>
    <row r="277" spans="1:10" s="29" customFormat="1" ht="63">
      <c r="A277" s="87" t="s">
        <v>340</v>
      </c>
      <c r="B277" s="23" t="s">
        <v>319</v>
      </c>
      <c r="C277" s="23" t="s">
        <v>341</v>
      </c>
      <c r="D277" s="23" t="s">
        <v>45</v>
      </c>
      <c r="E277" s="18">
        <f>E278+E280</f>
        <v>8204.1</v>
      </c>
      <c r="F277" s="18">
        <f>F278+F280</f>
        <v>5669.3220000000001</v>
      </c>
      <c r="G277" s="18">
        <f>G278+G280</f>
        <v>5669.3220000000001</v>
      </c>
      <c r="H277" s="18">
        <f t="shared" si="44"/>
        <v>0</v>
      </c>
      <c r="I277" s="26">
        <f t="shared" si="49"/>
        <v>69.099999999999994</v>
      </c>
      <c r="J277" s="84">
        <f>$G277/$F277*100</f>
        <v>100</v>
      </c>
    </row>
    <row r="278" spans="1:10" s="29" customFormat="1" ht="47.25">
      <c r="A278" s="87" t="s">
        <v>368</v>
      </c>
      <c r="B278" s="23" t="s">
        <v>319</v>
      </c>
      <c r="C278" s="23" t="s">
        <v>369</v>
      </c>
      <c r="D278" s="23" t="s">
        <v>45</v>
      </c>
      <c r="E278" s="18">
        <f>E279</f>
        <v>1178</v>
      </c>
      <c r="F278" s="18">
        <f>F279</f>
        <v>0</v>
      </c>
      <c r="G278" s="18">
        <f>G279</f>
        <v>0</v>
      </c>
      <c r="H278" s="18">
        <f t="shared" si="44"/>
        <v>0</v>
      </c>
      <c r="I278" s="26">
        <f t="shared" si="49"/>
        <v>0</v>
      </c>
      <c r="J278" s="84" t="s">
        <v>469</v>
      </c>
    </row>
    <row r="279" spans="1:10" s="29" customFormat="1" ht="15.75">
      <c r="A279" s="81" t="s">
        <v>165</v>
      </c>
      <c r="B279" s="23" t="s">
        <v>319</v>
      </c>
      <c r="C279" s="23" t="s">
        <v>369</v>
      </c>
      <c r="D279" s="23" t="s">
        <v>166</v>
      </c>
      <c r="E279" s="18">
        <v>1178</v>
      </c>
      <c r="F279" s="18">
        <v>0</v>
      </c>
      <c r="G279" s="18">
        <v>0</v>
      </c>
      <c r="H279" s="18">
        <f t="shared" si="44"/>
        <v>0</v>
      </c>
      <c r="I279" s="26">
        <f t="shared" si="49"/>
        <v>0</v>
      </c>
      <c r="J279" s="84" t="s">
        <v>469</v>
      </c>
    </row>
    <row r="280" spans="1:10" s="29" customFormat="1" ht="47.25">
      <c r="A280" s="81" t="s">
        <v>337</v>
      </c>
      <c r="B280" s="16" t="s">
        <v>319</v>
      </c>
      <c r="C280" s="16" t="s">
        <v>339</v>
      </c>
      <c r="D280" s="16" t="s">
        <v>45</v>
      </c>
      <c r="E280" s="18">
        <f>E281</f>
        <v>7026.1</v>
      </c>
      <c r="F280" s="18">
        <f>F281</f>
        <v>5669.3220000000001</v>
      </c>
      <c r="G280" s="18">
        <f>G281</f>
        <v>5669.3220000000001</v>
      </c>
      <c r="H280" s="18">
        <f t="shared" si="44"/>
        <v>0</v>
      </c>
      <c r="I280" s="26">
        <f t="shared" si="49"/>
        <v>80.69</v>
      </c>
      <c r="J280" s="84">
        <f t="shared" ref="J280:J300" si="51">$G280/$F280*100</f>
        <v>100</v>
      </c>
    </row>
    <row r="281" spans="1:10" s="31" customFormat="1" ht="15.75">
      <c r="A281" s="81" t="s">
        <v>165</v>
      </c>
      <c r="B281" s="16" t="s">
        <v>319</v>
      </c>
      <c r="C281" s="16" t="s">
        <v>339</v>
      </c>
      <c r="D281" s="16" t="s">
        <v>166</v>
      </c>
      <c r="E281" s="18">
        <v>7026.1</v>
      </c>
      <c r="F281" s="18">
        <v>5669.3220000000001</v>
      </c>
      <c r="G281" s="18">
        <v>5669.3220000000001</v>
      </c>
      <c r="H281" s="18">
        <f t="shared" si="44"/>
        <v>0</v>
      </c>
      <c r="I281" s="26">
        <f t="shared" si="49"/>
        <v>80.69</v>
      </c>
      <c r="J281" s="84">
        <f t="shared" si="51"/>
        <v>100</v>
      </c>
    </row>
    <row r="282" spans="1:10" s="31" customFormat="1" ht="15.75">
      <c r="A282" s="87" t="s">
        <v>52</v>
      </c>
      <c r="B282" s="21" t="s">
        <v>107</v>
      </c>
      <c r="C282" s="14" t="s">
        <v>187</v>
      </c>
      <c r="D282" s="21" t="s">
        <v>45</v>
      </c>
      <c r="E282" s="17">
        <f>E283</f>
        <v>4197.6904999999997</v>
      </c>
      <c r="F282" s="17">
        <f>F283</f>
        <v>4098.7379499999997</v>
      </c>
      <c r="G282" s="17">
        <f>G283</f>
        <v>4003.2570099999998</v>
      </c>
      <c r="H282" s="17">
        <f t="shared" si="44"/>
        <v>95.480940000000004</v>
      </c>
      <c r="I282" s="25">
        <f t="shared" si="49"/>
        <v>95.37</v>
      </c>
      <c r="J282" s="82">
        <f t="shared" si="51"/>
        <v>97.67</v>
      </c>
    </row>
    <row r="283" spans="1:10" s="29" customFormat="1" ht="47.25">
      <c r="A283" s="81" t="s">
        <v>349</v>
      </c>
      <c r="B283" s="21" t="s">
        <v>107</v>
      </c>
      <c r="C283" s="14" t="s">
        <v>2</v>
      </c>
      <c r="D283" s="21" t="s">
        <v>45</v>
      </c>
      <c r="E283" s="17">
        <f>E284+E291</f>
        <v>4197.6904999999997</v>
      </c>
      <c r="F283" s="17">
        <f t="shared" ref="F283:G283" si="52">F284+F291</f>
        <v>4098.7379499999997</v>
      </c>
      <c r="G283" s="17">
        <f t="shared" si="52"/>
        <v>4003.2570099999998</v>
      </c>
      <c r="H283" s="17">
        <f t="shared" si="44"/>
        <v>95.480940000000004</v>
      </c>
      <c r="I283" s="25">
        <f t="shared" si="49"/>
        <v>95.37</v>
      </c>
      <c r="J283" s="82">
        <f t="shared" si="51"/>
        <v>97.67</v>
      </c>
    </row>
    <row r="284" spans="1:10" s="29" customFormat="1" ht="78.75">
      <c r="A284" s="87" t="s">
        <v>352</v>
      </c>
      <c r="B284" s="21" t="s">
        <v>107</v>
      </c>
      <c r="C284" s="14" t="s">
        <v>3</v>
      </c>
      <c r="D284" s="21" t="s">
        <v>45</v>
      </c>
      <c r="E284" s="17">
        <f>E285+E288</f>
        <v>2126.63</v>
      </c>
      <c r="F284" s="17">
        <f t="shared" ref="F284:G284" si="53">F285+F288</f>
        <v>2027.6774499999999</v>
      </c>
      <c r="G284" s="17">
        <f t="shared" si="53"/>
        <v>1935.9583700000001</v>
      </c>
      <c r="H284" s="17">
        <f t="shared" si="44"/>
        <v>91.719080000000005</v>
      </c>
      <c r="I284" s="25">
        <f t="shared" si="49"/>
        <v>91.03</v>
      </c>
      <c r="J284" s="82">
        <f t="shared" si="51"/>
        <v>95.48</v>
      </c>
    </row>
    <row r="285" spans="1:10" s="29" customFormat="1" ht="63">
      <c r="A285" s="104" t="s">
        <v>507</v>
      </c>
      <c r="B285" s="21" t="s">
        <v>107</v>
      </c>
      <c r="C285" s="21" t="s">
        <v>506</v>
      </c>
      <c r="D285" s="21" t="s">
        <v>45</v>
      </c>
      <c r="E285" s="18">
        <f t="shared" ref="E285:G286" si="54">E286</f>
        <v>1696.63</v>
      </c>
      <c r="F285" s="18">
        <f t="shared" si="54"/>
        <v>1740.44965</v>
      </c>
      <c r="G285" s="18">
        <f t="shared" si="54"/>
        <v>1740.37057</v>
      </c>
      <c r="H285" s="18">
        <f t="shared" si="44"/>
        <v>7.9079999999999998E-2</v>
      </c>
      <c r="I285" s="26">
        <f t="shared" si="49"/>
        <v>102.58</v>
      </c>
      <c r="J285" s="84">
        <f t="shared" si="51"/>
        <v>100</v>
      </c>
    </row>
    <row r="286" spans="1:10" s="29" customFormat="1" ht="47.25">
      <c r="A286" s="104" t="s">
        <v>228</v>
      </c>
      <c r="B286" s="21" t="s">
        <v>107</v>
      </c>
      <c r="C286" s="21" t="s">
        <v>229</v>
      </c>
      <c r="D286" s="21" t="s">
        <v>45</v>
      </c>
      <c r="E286" s="18">
        <f t="shared" si="54"/>
        <v>1696.63</v>
      </c>
      <c r="F286" s="18">
        <f t="shared" si="54"/>
        <v>1740.44965</v>
      </c>
      <c r="G286" s="18">
        <f t="shared" si="54"/>
        <v>1740.37057</v>
      </c>
      <c r="H286" s="18">
        <f t="shared" si="44"/>
        <v>7.9079999999999998E-2</v>
      </c>
      <c r="I286" s="26">
        <f t="shared" si="49"/>
        <v>102.58</v>
      </c>
      <c r="J286" s="84">
        <f t="shared" si="51"/>
        <v>100</v>
      </c>
    </row>
    <row r="287" spans="1:10" s="29" customFormat="1" ht="15.75">
      <c r="A287" s="81" t="s">
        <v>165</v>
      </c>
      <c r="B287" s="21" t="s">
        <v>107</v>
      </c>
      <c r="C287" s="21" t="s">
        <v>229</v>
      </c>
      <c r="D287" s="21" t="s">
        <v>166</v>
      </c>
      <c r="E287" s="18">
        <v>1696.63</v>
      </c>
      <c r="F287" s="18">
        <v>1740.44965</v>
      </c>
      <c r="G287" s="18">
        <v>1740.37057</v>
      </c>
      <c r="H287" s="18">
        <f t="shared" si="44"/>
        <v>7.9079999999999998E-2</v>
      </c>
      <c r="I287" s="26">
        <f t="shared" si="49"/>
        <v>102.58</v>
      </c>
      <c r="J287" s="84">
        <f t="shared" si="51"/>
        <v>100</v>
      </c>
    </row>
    <row r="288" spans="1:10" s="29" customFormat="1" ht="78.75">
      <c r="A288" s="81" t="s">
        <v>505</v>
      </c>
      <c r="B288" s="21" t="s">
        <v>107</v>
      </c>
      <c r="C288" s="14" t="s">
        <v>504</v>
      </c>
      <c r="D288" s="21" t="s">
        <v>45</v>
      </c>
      <c r="E288" s="17">
        <f t="shared" ref="E288:G289" si="55">E289</f>
        <v>430</v>
      </c>
      <c r="F288" s="17">
        <f t="shared" si="55"/>
        <v>287.2278</v>
      </c>
      <c r="G288" s="17">
        <f t="shared" si="55"/>
        <v>195.58779999999999</v>
      </c>
      <c r="H288" s="17">
        <f t="shared" si="44"/>
        <v>91.64</v>
      </c>
      <c r="I288" s="25">
        <f t="shared" si="49"/>
        <v>45.49</v>
      </c>
      <c r="J288" s="82">
        <f t="shared" si="51"/>
        <v>68.099999999999994</v>
      </c>
    </row>
    <row r="289" spans="1:10" s="29" customFormat="1" ht="15.75">
      <c r="A289" s="81" t="s">
        <v>133</v>
      </c>
      <c r="B289" s="21" t="s">
        <v>107</v>
      </c>
      <c r="C289" s="14" t="s">
        <v>4</v>
      </c>
      <c r="D289" s="21" t="s">
        <v>45</v>
      </c>
      <c r="E289" s="17">
        <f t="shared" si="55"/>
        <v>430</v>
      </c>
      <c r="F289" s="17">
        <f t="shared" si="55"/>
        <v>287.2278</v>
      </c>
      <c r="G289" s="17">
        <f t="shared" si="55"/>
        <v>195.58779999999999</v>
      </c>
      <c r="H289" s="17">
        <f t="shared" si="44"/>
        <v>91.64</v>
      </c>
      <c r="I289" s="25">
        <f t="shared" si="49"/>
        <v>45.49</v>
      </c>
      <c r="J289" s="82">
        <f t="shared" si="51"/>
        <v>68.099999999999994</v>
      </c>
    </row>
    <row r="290" spans="1:10" s="29" customFormat="1" ht="47.25">
      <c r="A290" s="85" t="s">
        <v>152</v>
      </c>
      <c r="B290" s="21" t="s">
        <v>107</v>
      </c>
      <c r="C290" s="14" t="s">
        <v>4</v>
      </c>
      <c r="D290" s="21" t="s">
        <v>153</v>
      </c>
      <c r="E290" s="18">
        <v>430</v>
      </c>
      <c r="F290" s="18">
        <v>287.2278</v>
      </c>
      <c r="G290" s="18">
        <v>195.58779999999999</v>
      </c>
      <c r="H290" s="18">
        <f t="shared" si="44"/>
        <v>91.64</v>
      </c>
      <c r="I290" s="26">
        <f t="shared" si="49"/>
        <v>45.49</v>
      </c>
      <c r="J290" s="84">
        <f t="shared" si="51"/>
        <v>68.099999999999994</v>
      </c>
    </row>
    <row r="291" spans="1:10" s="29" customFormat="1" ht="63">
      <c r="A291" s="87" t="s">
        <v>427</v>
      </c>
      <c r="B291" s="21" t="s">
        <v>107</v>
      </c>
      <c r="C291" s="32" t="s">
        <v>429</v>
      </c>
      <c r="D291" s="21" t="s">
        <v>45</v>
      </c>
      <c r="E291" s="17">
        <f>E292</f>
        <v>2071.0605</v>
      </c>
      <c r="F291" s="17">
        <f>F292</f>
        <v>2071.0605</v>
      </c>
      <c r="G291" s="17">
        <f>G292</f>
        <v>2067.29864</v>
      </c>
      <c r="H291" s="17">
        <f t="shared" si="44"/>
        <v>3.76186</v>
      </c>
      <c r="I291" s="25">
        <f t="shared" si="49"/>
        <v>99.82</v>
      </c>
      <c r="J291" s="82">
        <f t="shared" si="51"/>
        <v>99.82</v>
      </c>
    </row>
    <row r="292" spans="1:10" s="29" customFormat="1" ht="47.25">
      <c r="A292" s="87" t="s">
        <v>428</v>
      </c>
      <c r="B292" s="21" t="s">
        <v>107</v>
      </c>
      <c r="C292" s="32" t="s">
        <v>430</v>
      </c>
      <c r="D292" s="21" t="s">
        <v>45</v>
      </c>
      <c r="E292" s="17">
        <f>E293+E294</f>
        <v>2071.0605</v>
      </c>
      <c r="F292" s="17">
        <f>F293+F294</f>
        <v>2071.0605</v>
      </c>
      <c r="G292" s="17">
        <f>G293+G294</f>
        <v>2067.29864</v>
      </c>
      <c r="H292" s="17">
        <f t="shared" si="44"/>
        <v>3.76186</v>
      </c>
      <c r="I292" s="25">
        <f t="shared" si="49"/>
        <v>99.82</v>
      </c>
      <c r="J292" s="82">
        <f t="shared" si="51"/>
        <v>99.82</v>
      </c>
    </row>
    <row r="293" spans="1:10" s="31" customFormat="1" ht="15.75">
      <c r="A293" s="81" t="s">
        <v>165</v>
      </c>
      <c r="B293" s="21" t="s">
        <v>107</v>
      </c>
      <c r="C293" s="32" t="s">
        <v>430</v>
      </c>
      <c r="D293" s="21" t="s">
        <v>166</v>
      </c>
      <c r="E293" s="17">
        <v>2071.0605</v>
      </c>
      <c r="F293" s="17">
        <v>1851.29864</v>
      </c>
      <c r="G293" s="17">
        <v>1851.29864</v>
      </c>
      <c r="H293" s="17">
        <f t="shared" si="44"/>
        <v>0</v>
      </c>
      <c r="I293" s="25">
        <f t="shared" si="49"/>
        <v>89.39</v>
      </c>
      <c r="J293" s="82">
        <f t="shared" si="51"/>
        <v>100</v>
      </c>
    </row>
    <row r="294" spans="1:10" s="29" customFormat="1" ht="31.5">
      <c r="A294" s="81" t="s">
        <v>272</v>
      </c>
      <c r="B294" s="21" t="s">
        <v>107</v>
      </c>
      <c r="C294" s="32" t="s">
        <v>430</v>
      </c>
      <c r="D294" s="21" t="s">
        <v>164</v>
      </c>
      <c r="E294" s="17">
        <v>0</v>
      </c>
      <c r="F294" s="17">
        <v>219.76186000000001</v>
      </c>
      <c r="G294" s="17">
        <v>216</v>
      </c>
      <c r="H294" s="17">
        <f t="shared" si="44"/>
        <v>3.76186</v>
      </c>
      <c r="I294" s="25" t="e">
        <f t="shared" si="49"/>
        <v>#DIV/0!</v>
      </c>
      <c r="J294" s="82">
        <f t="shared" si="51"/>
        <v>98.29</v>
      </c>
    </row>
    <row r="295" spans="1:10" s="29" customFormat="1" ht="15.75">
      <c r="A295" s="100" t="s">
        <v>52</v>
      </c>
      <c r="B295" s="15" t="s">
        <v>69</v>
      </c>
      <c r="C295" s="15" t="s">
        <v>187</v>
      </c>
      <c r="D295" s="15" t="s">
        <v>45</v>
      </c>
      <c r="E295" s="17">
        <f t="shared" ref="E295:G297" si="56">E296</f>
        <v>31354.94</v>
      </c>
      <c r="F295" s="17">
        <f t="shared" si="56"/>
        <v>31518.562959999999</v>
      </c>
      <c r="G295" s="17">
        <f t="shared" si="56"/>
        <v>30648.7035</v>
      </c>
      <c r="H295" s="17">
        <f t="shared" si="44"/>
        <v>869.85946000000001</v>
      </c>
      <c r="I295" s="25">
        <f t="shared" si="49"/>
        <v>97.75</v>
      </c>
      <c r="J295" s="82">
        <f t="shared" si="51"/>
        <v>97.24</v>
      </c>
    </row>
    <row r="296" spans="1:10" s="29" customFormat="1" ht="47.25">
      <c r="A296" s="81" t="s">
        <v>349</v>
      </c>
      <c r="B296" s="15" t="s">
        <v>69</v>
      </c>
      <c r="C296" s="15" t="s">
        <v>2</v>
      </c>
      <c r="D296" s="15" t="s">
        <v>45</v>
      </c>
      <c r="E296" s="17">
        <f t="shared" si="56"/>
        <v>31354.94</v>
      </c>
      <c r="F296" s="17">
        <f t="shared" si="56"/>
        <v>31518.562959999999</v>
      </c>
      <c r="G296" s="17">
        <f t="shared" si="56"/>
        <v>30648.7035</v>
      </c>
      <c r="H296" s="17">
        <f t="shared" si="44"/>
        <v>869.85946000000001</v>
      </c>
      <c r="I296" s="25">
        <f t="shared" si="49"/>
        <v>97.75</v>
      </c>
      <c r="J296" s="82">
        <f t="shared" si="51"/>
        <v>97.24</v>
      </c>
    </row>
    <row r="297" spans="1:10" s="31" customFormat="1" ht="31.5">
      <c r="A297" s="81" t="s">
        <v>39</v>
      </c>
      <c r="B297" s="21" t="s">
        <v>69</v>
      </c>
      <c r="C297" s="21" t="s">
        <v>40</v>
      </c>
      <c r="D297" s="15" t="s">
        <v>45</v>
      </c>
      <c r="E297" s="17">
        <f t="shared" si="56"/>
        <v>31354.94</v>
      </c>
      <c r="F297" s="17">
        <f t="shared" si="56"/>
        <v>31518.562959999999</v>
      </c>
      <c r="G297" s="17">
        <f t="shared" si="56"/>
        <v>30648.7035</v>
      </c>
      <c r="H297" s="17">
        <f t="shared" si="44"/>
        <v>869.85946000000001</v>
      </c>
      <c r="I297" s="25">
        <f t="shared" si="49"/>
        <v>97.75</v>
      </c>
      <c r="J297" s="82">
        <f t="shared" si="51"/>
        <v>97.24</v>
      </c>
    </row>
    <row r="298" spans="1:10" s="31" customFormat="1" ht="47.25">
      <c r="A298" s="81" t="s">
        <v>141</v>
      </c>
      <c r="B298" s="21" t="s">
        <v>69</v>
      </c>
      <c r="C298" s="21" t="s">
        <v>41</v>
      </c>
      <c r="D298" s="15" t="s">
        <v>45</v>
      </c>
      <c r="E298" s="17">
        <f>E299+E300+E301+E302+E303+E304</f>
        <v>31354.94</v>
      </c>
      <c r="F298" s="17">
        <f>F299+F300+F301+F302+F303+F304</f>
        <v>31518.562959999999</v>
      </c>
      <c r="G298" s="17">
        <f>G299+G300+G301+G302+G303+G304</f>
        <v>30648.7035</v>
      </c>
      <c r="H298" s="17">
        <f t="shared" si="44"/>
        <v>869.85946000000001</v>
      </c>
      <c r="I298" s="25">
        <f t="shared" si="49"/>
        <v>97.75</v>
      </c>
      <c r="J298" s="82">
        <f t="shared" si="51"/>
        <v>97.24</v>
      </c>
    </row>
    <row r="299" spans="1:10" s="31" customFormat="1" ht="31.5">
      <c r="A299" s="85" t="s">
        <v>169</v>
      </c>
      <c r="B299" s="21" t="s">
        <v>69</v>
      </c>
      <c r="C299" s="21" t="s">
        <v>41</v>
      </c>
      <c r="D299" s="15" t="s">
        <v>170</v>
      </c>
      <c r="E299" s="18">
        <v>28191.24</v>
      </c>
      <c r="F299" s="18">
        <v>29342.381430000001</v>
      </c>
      <c r="G299" s="18">
        <v>28472.521970000002</v>
      </c>
      <c r="H299" s="18">
        <f t="shared" si="44"/>
        <v>869.85946000000001</v>
      </c>
      <c r="I299" s="26">
        <f t="shared" si="49"/>
        <v>101</v>
      </c>
      <c r="J299" s="84">
        <f t="shared" si="51"/>
        <v>97.04</v>
      </c>
    </row>
    <row r="300" spans="1:10" s="31" customFormat="1" ht="47.25">
      <c r="A300" s="85" t="s">
        <v>152</v>
      </c>
      <c r="B300" s="21" t="s">
        <v>69</v>
      </c>
      <c r="C300" s="21" t="s">
        <v>41</v>
      </c>
      <c r="D300" s="15" t="s">
        <v>153</v>
      </c>
      <c r="E300" s="18">
        <v>3065.5</v>
      </c>
      <c r="F300" s="18">
        <v>2151.8940299999999</v>
      </c>
      <c r="G300" s="18">
        <v>2151.8940299999999</v>
      </c>
      <c r="H300" s="18">
        <f t="shared" si="44"/>
        <v>0</v>
      </c>
      <c r="I300" s="26">
        <f t="shared" si="49"/>
        <v>70.2</v>
      </c>
      <c r="J300" s="84">
        <f t="shared" si="51"/>
        <v>100</v>
      </c>
    </row>
    <row r="301" spans="1:10" s="31" customFormat="1" ht="94.5">
      <c r="A301" s="85" t="s">
        <v>42</v>
      </c>
      <c r="B301" s="21" t="s">
        <v>69</v>
      </c>
      <c r="C301" s="21" t="s">
        <v>41</v>
      </c>
      <c r="D301" s="15" t="s">
        <v>164</v>
      </c>
      <c r="E301" s="18">
        <v>0</v>
      </c>
      <c r="F301" s="18">
        <v>0</v>
      </c>
      <c r="G301" s="18">
        <v>0</v>
      </c>
      <c r="H301" s="18">
        <f t="shared" si="44"/>
        <v>0</v>
      </c>
      <c r="I301" s="26" t="s">
        <v>469</v>
      </c>
      <c r="J301" s="84" t="s">
        <v>469</v>
      </c>
    </row>
    <row r="302" spans="1:10" s="31" customFormat="1" ht="15.75">
      <c r="A302" s="81" t="s">
        <v>260</v>
      </c>
      <c r="B302" s="21" t="s">
        <v>69</v>
      </c>
      <c r="C302" s="21" t="s">
        <v>41</v>
      </c>
      <c r="D302" s="15" t="s">
        <v>261</v>
      </c>
      <c r="E302" s="18">
        <v>80</v>
      </c>
      <c r="F302" s="18">
        <v>20</v>
      </c>
      <c r="G302" s="18">
        <v>20</v>
      </c>
      <c r="H302" s="18">
        <f t="shared" si="44"/>
        <v>0</v>
      </c>
      <c r="I302" s="26">
        <f>$G302/$E302*100</f>
        <v>25</v>
      </c>
      <c r="J302" s="84">
        <f>$G302/$F302*100</f>
        <v>100</v>
      </c>
    </row>
    <row r="303" spans="1:10" s="31" customFormat="1" ht="15.75">
      <c r="A303" s="88" t="s">
        <v>254</v>
      </c>
      <c r="B303" s="21" t="s">
        <v>69</v>
      </c>
      <c r="C303" s="21" t="s">
        <v>41</v>
      </c>
      <c r="D303" s="15" t="s">
        <v>158</v>
      </c>
      <c r="E303" s="18">
        <v>0</v>
      </c>
      <c r="F303" s="18">
        <v>0</v>
      </c>
      <c r="G303" s="18">
        <v>0</v>
      </c>
      <c r="H303" s="18">
        <f t="shared" si="44"/>
        <v>0</v>
      </c>
      <c r="I303" s="26" t="s">
        <v>469</v>
      </c>
      <c r="J303" s="84" t="s">
        <v>469</v>
      </c>
    </row>
    <row r="304" spans="1:10" s="31" customFormat="1" ht="15.75">
      <c r="A304" s="85" t="s">
        <v>156</v>
      </c>
      <c r="B304" s="21" t="s">
        <v>69</v>
      </c>
      <c r="C304" s="21" t="s">
        <v>41</v>
      </c>
      <c r="D304" s="15" t="s">
        <v>171</v>
      </c>
      <c r="E304" s="18">
        <v>18.2</v>
      </c>
      <c r="F304" s="18">
        <v>4.2874999999999996</v>
      </c>
      <c r="G304" s="18">
        <v>4.2874999999999996</v>
      </c>
      <c r="H304" s="18">
        <f t="shared" si="44"/>
        <v>0</v>
      </c>
      <c r="I304" s="26">
        <f>$G304/$E304*100</f>
        <v>23.56</v>
      </c>
      <c r="J304" s="84">
        <f t="shared" ref="J304:J315" si="57">$G304/$F304*100</f>
        <v>100</v>
      </c>
    </row>
    <row r="305" spans="1:10" s="31" customFormat="1" ht="15.75">
      <c r="A305" s="94" t="s">
        <v>93</v>
      </c>
      <c r="B305" s="53" t="s">
        <v>73</v>
      </c>
      <c r="C305" s="53" t="s">
        <v>187</v>
      </c>
      <c r="D305" s="53" t="s">
        <v>45</v>
      </c>
      <c r="E305" s="19">
        <f>E306+E354</f>
        <v>68468.665559999994</v>
      </c>
      <c r="F305" s="19">
        <f t="shared" ref="F305:G305" si="58">F306+F354</f>
        <v>78005.790930000003</v>
      </c>
      <c r="G305" s="19">
        <f t="shared" si="58"/>
        <v>74531.555420000004</v>
      </c>
      <c r="H305" s="19">
        <f t="shared" si="44"/>
        <v>3474.23551</v>
      </c>
      <c r="I305" s="27">
        <f>$G305/$E305*100</f>
        <v>108.85</v>
      </c>
      <c r="J305" s="80">
        <f t="shared" si="57"/>
        <v>95.55</v>
      </c>
    </row>
    <row r="306" spans="1:10" s="29" customFormat="1" ht="15.75">
      <c r="A306" s="100" t="s">
        <v>60</v>
      </c>
      <c r="B306" s="15" t="s">
        <v>58</v>
      </c>
      <c r="C306" s="15" t="s">
        <v>187</v>
      </c>
      <c r="D306" s="15" t="s">
        <v>45</v>
      </c>
      <c r="E306" s="17">
        <f>E307</f>
        <v>55386.259140000002</v>
      </c>
      <c r="F306" s="17">
        <f>F307</f>
        <v>64809.404629999997</v>
      </c>
      <c r="G306" s="17">
        <f>G307</f>
        <v>61949.521589999997</v>
      </c>
      <c r="H306" s="17">
        <f t="shared" si="44"/>
        <v>2859.8830400000002</v>
      </c>
      <c r="I306" s="25">
        <f>$G306/$E306*100</f>
        <v>111.85</v>
      </c>
      <c r="J306" s="82">
        <f t="shared" si="57"/>
        <v>95.59</v>
      </c>
    </row>
    <row r="307" spans="1:10" s="29" customFormat="1" ht="47.25">
      <c r="A307" s="87" t="s">
        <v>346</v>
      </c>
      <c r="B307" s="15" t="s">
        <v>58</v>
      </c>
      <c r="C307" s="15" t="s">
        <v>25</v>
      </c>
      <c r="D307" s="15" t="s">
        <v>45</v>
      </c>
      <c r="E307" s="17">
        <f>E308+E325+E333</f>
        <v>55386.259140000002</v>
      </c>
      <c r="F307" s="17">
        <f t="shared" ref="F307:G307" si="59">F308+F325+F333</f>
        <v>64809.404629999997</v>
      </c>
      <c r="G307" s="17">
        <f t="shared" si="59"/>
        <v>61949.521589999997</v>
      </c>
      <c r="H307" s="17">
        <f t="shared" si="44"/>
        <v>2859.8830400000002</v>
      </c>
      <c r="I307" s="25">
        <f>$G307/$E307*100</f>
        <v>111.85</v>
      </c>
      <c r="J307" s="82">
        <f t="shared" si="57"/>
        <v>95.59</v>
      </c>
    </row>
    <row r="308" spans="1:10" s="29" customFormat="1" ht="63">
      <c r="A308" s="87" t="s">
        <v>24</v>
      </c>
      <c r="B308" s="21" t="s">
        <v>58</v>
      </c>
      <c r="C308" s="21" t="s">
        <v>26</v>
      </c>
      <c r="D308" s="21" t="s">
        <v>45</v>
      </c>
      <c r="E308" s="17">
        <f>E309+E320</f>
        <v>40769.67</v>
      </c>
      <c r="F308" s="17">
        <f t="shared" ref="F308:G308" si="60">F309+F320</f>
        <v>52793.354249999997</v>
      </c>
      <c r="G308" s="17">
        <f t="shared" si="60"/>
        <v>50595.93045</v>
      </c>
      <c r="H308" s="17">
        <f t="shared" ref="H308:H371" si="61">$F308-$G308</f>
        <v>2197.4238</v>
      </c>
      <c r="I308" s="25">
        <f>$G308/$E308*100</f>
        <v>124.1</v>
      </c>
      <c r="J308" s="82">
        <f t="shared" si="57"/>
        <v>95.84</v>
      </c>
    </row>
    <row r="309" spans="1:10" s="29" customFormat="1" ht="63">
      <c r="A309" s="85" t="s">
        <v>509</v>
      </c>
      <c r="B309" s="56" t="s">
        <v>58</v>
      </c>
      <c r="C309" s="56" t="s">
        <v>508</v>
      </c>
      <c r="D309" s="56" t="s">
        <v>45</v>
      </c>
      <c r="E309" s="60">
        <f>E310+E312+E318</f>
        <v>40769.67</v>
      </c>
      <c r="F309" s="60">
        <f>F310+F312+F318</f>
        <v>51099.895510000002</v>
      </c>
      <c r="G309" s="60">
        <f t="shared" ref="G309" si="62">G310+G312+G318</f>
        <v>48902.471709999998</v>
      </c>
      <c r="H309" s="18">
        <f t="shared" si="61"/>
        <v>2197.4238</v>
      </c>
      <c r="I309" s="26" t="s">
        <v>469</v>
      </c>
      <c r="J309" s="84">
        <f t="shared" si="57"/>
        <v>95.7</v>
      </c>
    </row>
    <row r="310" spans="1:10" s="29" customFormat="1" ht="110.25">
      <c r="A310" s="85" t="s">
        <v>478</v>
      </c>
      <c r="B310" s="56" t="s">
        <v>58</v>
      </c>
      <c r="C310" s="56" t="s">
        <v>479</v>
      </c>
      <c r="D310" s="56" t="s">
        <v>45</v>
      </c>
      <c r="E310" s="60">
        <f>E311</f>
        <v>0</v>
      </c>
      <c r="F310" s="60">
        <f>F311</f>
        <v>3269.0731900000001</v>
      </c>
      <c r="G310" s="60">
        <f>G311</f>
        <v>3269.0731900000001</v>
      </c>
      <c r="H310" s="18">
        <f t="shared" si="61"/>
        <v>0</v>
      </c>
      <c r="I310" s="26" t="s">
        <v>469</v>
      </c>
      <c r="J310" s="84">
        <f t="shared" si="57"/>
        <v>100</v>
      </c>
    </row>
    <row r="311" spans="1:10" s="29" customFormat="1" ht="15.75">
      <c r="A311" s="85" t="s">
        <v>92</v>
      </c>
      <c r="B311" s="56" t="s">
        <v>58</v>
      </c>
      <c r="C311" s="56" t="s">
        <v>479</v>
      </c>
      <c r="D311" s="56" t="s">
        <v>103</v>
      </c>
      <c r="E311" s="60">
        <v>0</v>
      </c>
      <c r="F311" s="60">
        <v>3269.0731900000001</v>
      </c>
      <c r="G311" s="60">
        <v>3269.0731900000001</v>
      </c>
      <c r="H311" s="18">
        <f t="shared" si="61"/>
        <v>0</v>
      </c>
      <c r="I311" s="26" t="s">
        <v>469</v>
      </c>
      <c r="J311" s="84">
        <f t="shared" si="57"/>
        <v>100</v>
      </c>
    </row>
    <row r="312" spans="1:10" s="29" customFormat="1" ht="47.25">
      <c r="A312" s="81" t="s">
        <v>141</v>
      </c>
      <c r="B312" s="21" t="s">
        <v>58</v>
      </c>
      <c r="C312" s="21" t="s">
        <v>27</v>
      </c>
      <c r="D312" s="21" t="s">
        <v>45</v>
      </c>
      <c r="E312" s="17">
        <f>E313+E314+E315+E316+E317</f>
        <v>39811.17</v>
      </c>
      <c r="F312" s="17">
        <f>F313+F314+F315+F316+F317</f>
        <v>47667.823320000003</v>
      </c>
      <c r="G312" s="17">
        <f>G313+G314+G315+G316+G317</f>
        <v>45470.399519999999</v>
      </c>
      <c r="H312" s="17">
        <f t="shared" si="61"/>
        <v>2197.4238</v>
      </c>
      <c r="I312" s="25">
        <f t="shared" ref="I312:I319" si="63">$G312/$E312*100</f>
        <v>114.22</v>
      </c>
      <c r="J312" s="82">
        <f t="shared" si="57"/>
        <v>95.39</v>
      </c>
    </row>
    <row r="313" spans="1:10" s="29" customFormat="1" ht="31.5">
      <c r="A313" s="85" t="s">
        <v>169</v>
      </c>
      <c r="B313" s="21" t="s">
        <v>58</v>
      </c>
      <c r="C313" s="21" t="s">
        <v>27</v>
      </c>
      <c r="D313" s="21" t="s">
        <v>170</v>
      </c>
      <c r="E313" s="18">
        <v>35709.17</v>
      </c>
      <c r="F313" s="18">
        <v>35345.439120000003</v>
      </c>
      <c r="G313" s="18">
        <v>34491.668210000003</v>
      </c>
      <c r="H313" s="18">
        <f t="shared" si="61"/>
        <v>853.77090999999996</v>
      </c>
      <c r="I313" s="26">
        <f t="shared" si="63"/>
        <v>96.59</v>
      </c>
      <c r="J313" s="84">
        <f t="shared" si="57"/>
        <v>97.58</v>
      </c>
    </row>
    <row r="314" spans="1:10" s="29" customFormat="1" ht="47.25">
      <c r="A314" s="85" t="s">
        <v>152</v>
      </c>
      <c r="B314" s="21" t="s">
        <v>58</v>
      </c>
      <c r="C314" s="21" t="s">
        <v>27</v>
      </c>
      <c r="D314" s="21" t="s">
        <v>153</v>
      </c>
      <c r="E314" s="38">
        <v>1914</v>
      </c>
      <c r="F314" s="38">
        <v>10532.82712</v>
      </c>
      <c r="G314" s="38">
        <v>9191.7120300000006</v>
      </c>
      <c r="H314" s="38">
        <f t="shared" si="61"/>
        <v>1341.11509</v>
      </c>
      <c r="I314" s="39">
        <f t="shared" si="63"/>
        <v>480.24</v>
      </c>
      <c r="J314" s="86">
        <f t="shared" si="57"/>
        <v>87.27</v>
      </c>
    </row>
    <row r="315" spans="1:10" s="29" customFormat="1" ht="15.75">
      <c r="A315" s="81" t="s">
        <v>260</v>
      </c>
      <c r="B315" s="21" t="s">
        <v>58</v>
      </c>
      <c r="C315" s="21" t="s">
        <v>27</v>
      </c>
      <c r="D315" s="21" t="s">
        <v>261</v>
      </c>
      <c r="E315" s="18">
        <v>60</v>
      </c>
      <c r="F315" s="18">
        <v>67</v>
      </c>
      <c r="G315" s="18">
        <v>67</v>
      </c>
      <c r="H315" s="18">
        <f t="shared" si="61"/>
        <v>0</v>
      </c>
      <c r="I315" s="26">
        <f t="shared" si="63"/>
        <v>111.67</v>
      </c>
      <c r="J315" s="84">
        <f t="shared" si="57"/>
        <v>100</v>
      </c>
    </row>
    <row r="316" spans="1:10" s="29" customFormat="1" ht="15.75">
      <c r="A316" s="88" t="s">
        <v>254</v>
      </c>
      <c r="B316" s="21" t="s">
        <v>58</v>
      </c>
      <c r="C316" s="21" t="s">
        <v>27</v>
      </c>
      <c r="D316" s="21" t="s">
        <v>158</v>
      </c>
      <c r="E316" s="18">
        <v>50</v>
      </c>
      <c r="F316" s="18">
        <v>0</v>
      </c>
      <c r="G316" s="18">
        <v>0</v>
      </c>
      <c r="H316" s="18">
        <f t="shared" si="61"/>
        <v>0</v>
      </c>
      <c r="I316" s="26">
        <f t="shared" si="63"/>
        <v>0</v>
      </c>
      <c r="J316" s="84" t="s">
        <v>469</v>
      </c>
    </row>
    <row r="317" spans="1:10" s="29" customFormat="1" ht="15.75">
      <c r="A317" s="85" t="s">
        <v>156</v>
      </c>
      <c r="B317" s="21" t="s">
        <v>58</v>
      </c>
      <c r="C317" s="21" t="s">
        <v>27</v>
      </c>
      <c r="D317" s="21" t="s">
        <v>171</v>
      </c>
      <c r="E317" s="18">
        <v>2078</v>
      </c>
      <c r="F317" s="18">
        <v>1722.55708</v>
      </c>
      <c r="G317" s="18">
        <v>1720.01928</v>
      </c>
      <c r="H317" s="18">
        <f t="shared" si="61"/>
        <v>2.5377999999999998</v>
      </c>
      <c r="I317" s="26">
        <f t="shared" si="63"/>
        <v>82.77</v>
      </c>
      <c r="J317" s="84">
        <f t="shared" ref="J317:J333" si="64">$G317/$F317*100</f>
        <v>99.85</v>
      </c>
    </row>
    <row r="318" spans="1:10" s="29" customFormat="1" ht="47.25">
      <c r="A318" s="81" t="s">
        <v>149</v>
      </c>
      <c r="B318" s="21" t="s">
        <v>58</v>
      </c>
      <c r="C318" s="21" t="s">
        <v>28</v>
      </c>
      <c r="D318" s="21" t="s">
        <v>45</v>
      </c>
      <c r="E318" s="18">
        <f>E319</f>
        <v>958.5</v>
      </c>
      <c r="F318" s="18">
        <f>F319</f>
        <v>162.999</v>
      </c>
      <c r="G318" s="18">
        <f>G319</f>
        <v>162.999</v>
      </c>
      <c r="H318" s="18">
        <f t="shared" si="61"/>
        <v>0</v>
      </c>
      <c r="I318" s="26">
        <f t="shared" si="63"/>
        <v>17.010000000000002</v>
      </c>
      <c r="J318" s="84">
        <f t="shared" si="64"/>
        <v>100</v>
      </c>
    </row>
    <row r="319" spans="1:10" s="29" customFormat="1" ht="47.25">
      <c r="A319" s="85" t="s">
        <v>152</v>
      </c>
      <c r="B319" s="21" t="s">
        <v>58</v>
      </c>
      <c r="C319" s="21" t="s">
        <v>28</v>
      </c>
      <c r="D319" s="21" t="s">
        <v>153</v>
      </c>
      <c r="E319" s="18">
        <v>958.5</v>
      </c>
      <c r="F319" s="18">
        <v>162.999</v>
      </c>
      <c r="G319" s="18">
        <v>162.999</v>
      </c>
      <c r="H319" s="18">
        <f t="shared" si="61"/>
        <v>0</v>
      </c>
      <c r="I319" s="26">
        <f t="shared" si="63"/>
        <v>17.010000000000002</v>
      </c>
      <c r="J319" s="84">
        <f t="shared" si="64"/>
        <v>100</v>
      </c>
    </row>
    <row r="320" spans="1:10" s="29" customFormat="1" ht="15.75">
      <c r="A320" s="87" t="s">
        <v>448</v>
      </c>
      <c r="B320" s="23" t="s">
        <v>58</v>
      </c>
      <c r="C320" s="20" t="s">
        <v>451</v>
      </c>
      <c r="D320" s="21" t="s">
        <v>45</v>
      </c>
      <c r="E320" s="38">
        <f>E321+E323</f>
        <v>0</v>
      </c>
      <c r="F320" s="38">
        <f>F321+F323</f>
        <v>1693.45874</v>
      </c>
      <c r="G320" s="38">
        <f>G321+G323</f>
        <v>1693.45874</v>
      </c>
      <c r="H320" s="38">
        <f t="shared" si="61"/>
        <v>0</v>
      </c>
      <c r="I320" s="39" t="s">
        <v>469</v>
      </c>
      <c r="J320" s="86">
        <f t="shared" si="64"/>
        <v>100</v>
      </c>
    </row>
    <row r="321" spans="1:10" s="29" customFormat="1" ht="31.5">
      <c r="A321" s="87" t="s">
        <v>449</v>
      </c>
      <c r="B321" s="21" t="s">
        <v>58</v>
      </c>
      <c r="C321" s="20" t="s">
        <v>452</v>
      </c>
      <c r="D321" s="21" t="s">
        <v>45</v>
      </c>
      <c r="E321" s="38">
        <f>E322</f>
        <v>0</v>
      </c>
      <c r="F321" s="38">
        <f>F322</f>
        <v>1685.12</v>
      </c>
      <c r="G321" s="38">
        <f>G322</f>
        <v>1685.12</v>
      </c>
      <c r="H321" s="38">
        <f t="shared" si="61"/>
        <v>0</v>
      </c>
      <c r="I321" s="39" t="s">
        <v>469</v>
      </c>
      <c r="J321" s="86">
        <f t="shared" si="64"/>
        <v>100</v>
      </c>
    </row>
    <row r="322" spans="1:10" s="29" customFormat="1" ht="47.25">
      <c r="A322" s="85" t="s">
        <v>152</v>
      </c>
      <c r="B322" s="21" t="s">
        <v>58</v>
      </c>
      <c r="C322" s="20" t="s">
        <v>452</v>
      </c>
      <c r="D322" s="21" t="s">
        <v>153</v>
      </c>
      <c r="E322" s="38">
        <v>0</v>
      </c>
      <c r="F322" s="38">
        <v>1685.12</v>
      </c>
      <c r="G322" s="38">
        <v>1685.12</v>
      </c>
      <c r="H322" s="38">
        <f t="shared" si="61"/>
        <v>0</v>
      </c>
      <c r="I322" s="39" t="s">
        <v>469</v>
      </c>
      <c r="J322" s="86">
        <f t="shared" si="64"/>
        <v>100</v>
      </c>
    </row>
    <row r="323" spans="1:10" s="29" customFormat="1" ht="47.25">
      <c r="A323" s="87" t="s">
        <v>450</v>
      </c>
      <c r="B323" s="21" t="s">
        <v>58</v>
      </c>
      <c r="C323" s="20" t="s">
        <v>452</v>
      </c>
      <c r="D323" s="21" t="s">
        <v>45</v>
      </c>
      <c r="E323" s="17">
        <f>E324</f>
        <v>0</v>
      </c>
      <c r="F323" s="17">
        <f>F324</f>
        <v>8.3387399999999996</v>
      </c>
      <c r="G323" s="17">
        <f>G324</f>
        <v>8.3387399999999996</v>
      </c>
      <c r="H323" s="17">
        <f t="shared" si="61"/>
        <v>0</v>
      </c>
      <c r="I323" s="25" t="s">
        <v>469</v>
      </c>
      <c r="J323" s="82">
        <f t="shared" si="64"/>
        <v>100</v>
      </c>
    </row>
    <row r="324" spans="1:10" s="29" customFormat="1" ht="47.25">
      <c r="A324" s="85" t="s">
        <v>152</v>
      </c>
      <c r="B324" s="21" t="s">
        <v>58</v>
      </c>
      <c r="C324" s="20" t="s">
        <v>452</v>
      </c>
      <c r="D324" s="21" t="s">
        <v>153</v>
      </c>
      <c r="E324" s="17">
        <v>0</v>
      </c>
      <c r="F324" s="17">
        <v>8.3387399999999996</v>
      </c>
      <c r="G324" s="17">
        <v>8.3387399999999996</v>
      </c>
      <c r="H324" s="17">
        <f t="shared" si="61"/>
        <v>0</v>
      </c>
      <c r="I324" s="25" t="s">
        <v>469</v>
      </c>
      <c r="J324" s="82">
        <f t="shared" si="64"/>
        <v>100</v>
      </c>
    </row>
    <row r="325" spans="1:10" s="29" customFormat="1" ht="94.5">
      <c r="A325" s="81" t="s">
        <v>29</v>
      </c>
      <c r="B325" s="21" t="s">
        <v>58</v>
      </c>
      <c r="C325" s="21" t="s">
        <v>30</v>
      </c>
      <c r="D325" s="21" t="s">
        <v>45</v>
      </c>
      <c r="E325" s="38">
        <f>E326</f>
        <v>14425.96</v>
      </c>
      <c r="F325" s="38">
        <f t="shared" ref="F325:G325" si="65">F326</f>
        <v>11842.84935</v>
      </c>
      <c r="G325" s="38">
        <f t="shared" si="65"/>
        <v>11180.39011</v>
      </c>
      <c r="H325" s="38">
        <f t="shared" si="61"/>
        <v>662.45924000000002</v>
      </c>
      <c r="I325" s="39">
        <f>$G325/$E325*100</f>
        <v>77.5</v>
      </c>
      <c r="J325" s="86">
        <f t="shared" si="64"/>
        <v>94.41</v>
      </c>
    </row>
    <row r="326" spans="1:10" s="29" customFormat="1" ht="70.900000000000006" customHeight="1">
      <c r="A326" s="81" t="s">
        <v>509</v>
      </c>
      <c r="B326" s="21" t="s">
        <v>58</v>
      </c>
      <c r="C326" s="15" t="s">
        <v>510</v>
      </c>
      <c r="D326" s="21" t="s">
        <v>45</v>
      </c>
      <c r="E326" s="17">
        <f>E327+E331</f>
        <v>14425.96</v>
      </c>
      <c r="F326" s="17">
        <f t="shared" ref="F326:G326" si="66">F327+F331</f>
        <v>11842.84935</v>
      </c>
      <c r="G326" s="17">
        <f t="shared" si="66"/>
        <v>11180.39011</v>
      </c>
      <c r="H326" s="17">
        <f t="shared" si="61"/>
        <v>662.45924000000002</v>
      </c>
      <c r="I326" s="25">
        <f>$G326/$E326*100</f>
        <v>77.5</v>
      </c>
      <c r="J326" s="82">
        <f t="shared" si="64"/>
        <v>94.41</v>
      </c>
    </row>
    <row r="327" spans="1:10" s="29" customFormat="1" ht="47.25">
      <c r="A327" s="81" t="s">
        <v>141</v>
      </c>
      <c r="B327" s="21" t="s">
        <v>58</v>
      </c>
      <c r="C327" s="15" t="s">
        <v>31</v>
      </c>
      <c r="D327" s="21" t="s">
        <v>45</v>
      </c>
      <c r="E327" s="17">
        <f>E328+E329+E330</f>
        <v>14046.96</v>
      </c>
      <c r="F327" s="17">
        <f>F328+F329+F330</f>
        <v>11619.062379999999</v>
      </c>
      <c r="G327" s="17">
        <f>G328+G329+G330</f>
        <v>10956.603139999999</v>
      </c>
      <c r="H327" s="17">
        <f t="shared" si="61"/>
        <v>662.45924000000002</v>
      </c>
      <c r="I327" s="25">
        <f>$G327/$E327*100</f>
        <v>78</v>
      </c>
      <c r="J327" s="82">
        <f t="shared" si="64"/>
        <v>94.3</v>
      </c>
    </row>
    <row r="328" spans="1:10" s="29" customFormat="1" ht="31.5">
      <c r="A328" s="85" t="s">
        <v>169</v>
      </c>
      <c r="B328" s="21" t="s">
        <v>58</v>
      </c>
      <c r="C328" s="21" t="s">
        <v>31</v>
      </c>
      <c r="D328" s="21" t="s">
        <v>170</v>
      </c>
      <c r="E328" s="18">
        <v>10576.94</v>
      </c>
      <c r="F328" s="18">
        <v>8485.7875899999999</v>
      </c>
      <c r="G328" s="18">
        <v>8262.8634600000005</v>
      </c>
      <c r="H328" s="18">
        <f t="shared" si="61"/>
        <v>222.92412999999999</v>
      </c>
      <c r="I328" s="26">
        <f>$G328/$E328*100</f>
        <v>78.12</v>
      </c>
      <c r="J328" s="84">
        <f t="shared" si="64"/>
        <v>97.37</v>
      </c>
    </row>
    <row r="329" spans="1:10" s="29" customFormat="1" ht="47.25">
      <c r="A329" s="85" t="s">
        <v>152</v>
      </c>
      <c r="B329" s="21" t="s">
        <v>58</v>
      </c>
      <c r="C329" s="21" t="s">
        <v>31</v>
      </c>
      <c r="D329" s="21" t="s">
        <v>153</v>
      </c>
      <c r="E329" s="17">
        <v>3470.02</v>
      </c>
      <c r="F329" s="17">
        <v>3133.1756599999999</v>
      </c>
      <c r="G329" s="17">
        <v>2693.6405500000001</v>
      </c>
      <c r="H329" s="17">
        <f t="shared" si="61"/>
        <v>439.53510999999997</v>
      </c>
      <c r="I329" s="25">
        <f>$G329/$E329*100</f>
        <v>77.63</v>
      </c>
      <c r="J329" s="82">
        <f t="shared" si="64"/>
        <v>85.97</v>
      </c>
    </row>
    <row r="330" spans="1:10" s="29" customFormat="1" ht="15.75">
      <c r="A330" s="85" t="s">
        <v>156</v>
      </c>
      <c r="B330" s="21" t="s">
        <v>58</v>
      </c>
      <c r="C330" s="21" t="s">
        <v>31</v>
      </c>
      <c r="D330" s="21" t="s">
        <v>171</v>
      </c>
      <c r="E330" s="18">
        <v>0</v>
      </c>
      <c r="F330" s="18">
        <v>9.9129999999999996E-2</v>
      </c>
      <c r="G330" s="18">
        <v>9.9129999999999996E-2</v>
      </c>
      <c r="H330" s="18">
        <f t="shared" si="61"/>
        <v>0</v>
      </c>
      <c r="I330" s="26" t="s">
        <v>469</v>
      </c>
      <c r="J330" s="84">
        <f t="shared" si="64"/>
        <v>100</v>
      </c>
    </row>
    <row r="331" spans="1:10" s="29" customFormat="1" ht="47.25">
      <c r="A331" s="81" t="s">
        <v>149</v>
      </c>
      <c r="B331" s="21" t="s">
        <v>58</v>
      </c>
      <c r="C331" s="21" t="s">
        <v>32</v>
      </c>
      <c r="D331" s="21" t="s">
        <v>45</v>
      </c>
      <c r="E331" s="18">
        <f>E332</f>
        <v>379</v>
      </c>
      <c r="F331" s="18">
        <f>F332</f>
        <v>223.78697</v>
      </c>
      <c r="G331" s="18">
        <f>G332</f>
        <v>223.78697</v>
      </c>
      <c r="H331" s="18">
        <f t="shared" si="61"/>
        <v>0</v>
      </c>
      <c r="I331" s="26">
        <f>$G331/$E331*100</f>
        <v>59.05</v>
      </c>
      <c r="J331" s="84">
        <f t="shared" si="64"/>
        <v>100</v>
      </c>
    </row>
    <row r="332" spans="1:10" s="31" customFormat="1" ht="47.25">
      <c r="A332" s="85" t="s">
        <v>152</v>
      </c>
      <c r="B332" s="21" t="s">
        <v>58</v>
      </c>
      <c r="C332" s="21" t="s">
        <v>32</v>
      </c>
      <c r="D332" s="21" t="s">
        <v>153</v>
      </c>
      <c r="E332" s="18">
        <v>379</v>
      </c>
      <c r="F332" s="18">
        <v>223.78697</v>
      </c>
      <c r="G332" s="18">
        <v>223.78697</v>
      </c>
      <c r="H332" s="18">
        <f t="shared" si="61"/>
        <v>0</v>
      </c>
      <c r="I332" s="26">
        <f>$G332/$E332*100</f>
        <v>59.05</v>
      </c>
      <c r="J332" s="84">
        <f t="shared" si="64"/>
        <v>100</v>
      </c>
    </row>
    <row r="333" spans="1:10" s="31" customFormat="1" ht="31.5">
      <c r="A333" s="92" t="s">
        <v>230</v>
      </c>
      <c r="B333" s="21" t="s">
        <v>58</v>
      </c>
      <c r="C333" s="21" t="s">
        <v>231</v>
      </c>
      <c r="D333" s="21" t="s">
        <v>45</v>
      </c>
      <c r="E333" s="17">
        <f>E334+E343</f>
        <v>190.62914000000001</v>
      </c>
      <c r="F333" s="17">
        <f t="shared" ref="F333:G333" si="67">F334+F343</f>
        <v>173.20103</v>
      </c>
      <c r="G333" s="17">
        <f t="shared" si="67"/>
        <v>173.20103</v>
      </c>
      <c r="H333" s="17">
        <f t="shared" si="61"/>
        <v>0</v>
      </c>
      <c r="I333" s="25">
        <f>$G333/$E333*100</f>
        <v>90.86</v>
      </c>
      <c r="J333" s="82">
        <f t="shared" si="64"/>
        <v>100</v>
      </c>
    </row>
    <row r="334" spans="1:10" s="31" customFormat="1" ht="47.25">
      <c r="A334" s="87" t="s">
        <v>291</v>
      </c>
      <c r="B334" s="21" t="s">
        <v>58</v>
      </c>
      <c r="C334" s="21" t="s">
        <v>511</v>
      </c>
      <c r="D334" s="21" t="s">
        <v>45</v>
      </c>
      <c r="E334" s="17">
        <f>E337+E341</f>
        <v>17.42811</v>
      </c>
      <c r="F334" s="17">
        <f t="shared" ref="F334:G334" si="68">F337+F341</f>
        <v>0</v>
      </c>
      <c r="G334" s="17">
        <f t="shared" si="68"/>
        <v>0</v>
      </c>
      <c r="H334" s="17">
        <f t="shared" si="61"/>
        <v>0</v>
      </c>
      <c r="I334" s="25" t="s">
        <v>469</v>
      </c>
      <c r="J334" s="82" t="s">
        <v>469</v>
      </c>
    </row>
    <row r="335" spans="1:10" s="31" customFormat="1" ht="78.75">
      <c r="A335" s="87" t="s">
        <v>292</v>
      </c>
      <c r="B335" s="21" t="s">
        <v>58</v>
      </c>
      <c r="C335" s="21" t="s">
        <v>366</v>
      </c>
      <c r="D335" s="21" t="s">
        <v>45</v>
      </c>
      <c r="E335" s="17">
        <v>0</v>
      </c>
      <c r="F335" s="17">
        <v>0</v>
      </c>
      <c r="G335" s="17">
        <v>0</v>
      </c>
      <c r="H335" s="17">
        <f t="shared" si="61"/>
        <v>0</v>
      </c>
      <c r="I335" s="25" t="s">
        <v>469</v>
      </c>
      <c r="J335" s="82" t="s">
        <v>469</v>
      </c>
    </row>
    <row r="336" spans="1:10" s="31" customFormat="1" ht="15.75">
      <c r="A336" s="88" t="s">
        <v>260</v>
      </c>
      <c r="B336" s="21" t="s">
        <v>58</v>
      </c>
      <c r="C336" s="21" t="s">
        <v>366</v>
      </c>
      <c r="D336" s="21" t="s">
        <v>261</v>
      </c>
      <c r="E336" s="17">
        <v>0</v>
      </c>
      <c r="F336" s="17">
        <v>0</v>
      </c>
      <c r="G336" s="17">
        <v>0</v>
      </c>
      <c r="H336" s="17">
        <f t="shared" si="61"/>
        <v>0</v>
      </c>
      <c r="I336" s="25" t="s">
        <v>469</v>
      </c>
      <c r="J336" s="82" t="s">
        <v>469</v>
      </c>
    </row>
    <row r="337" spans="1:10" s="29" customFormat="1" ht="78.75">
      <c r="A337" s="85" t="s">
        <v>294</v>
      </c>
      <c r="B337" s="21" t="s">
        <v>58</v>
      </c>
      <c r="C337" s="21" t="s">
        <v>366</v>
      </c>
      <c r="D337" s="21" t="s">
        <v>45</v>
      </c>
      <c r="E337" s="18">
        <f>E338</f>
        <v>11.62</v>
      </c>
      <c r="F337" s="18">
        <f>F338</f>
        <v>0</v>
      </c>
      <c r="G337" s="18">
        <f>G338</f>
        <v>0</v>
      </c>
      <c r="H337" s="18">
        <f t="shared" si="61"/>
        <v>0</v>
      </c>
      <c r="I337" s="26">
        <f>$G337/$E337*100</f>
        <v>0</v>
      </c>
      <c r="J337" s="84" t="s">
        <v>469</v>
      </c>
    </row>
    <row r="338" spans="1:10" s="29" customFormat="1" ht="15.75">
      <c r="A338" s="88" t="s">
        <v>260</v>
      </c>
      <c r="B338" s="21" t="s">
        <v>58</v>
      </c>
      <c r="C338" s="21" t="s">
        <v>366</v>
      </c>
      <c r="D338" s="21" t="s">
        <v>261</v>
      </c>
      <c r="E338" s="18">
        <v>11.62</v>
      </c>
      <c r="F338" s="18">
        <v>0</v>
      </c>
      <c r="G338" s="18">
        <v>0</v>
      </c>
      <c r="H338" s="18">
        <f t="shared" si="61"/>
        <v>0</v>
      </c>
      <c r="I338" s="26">
        <f>$G338/$E338*100</f>
        <v>0</v>
      </c>
      <c r="J338" s="84" t="s">
        <v>469</v>
      </c>
    </row>
    <row r="339" spans="1:10" s="31" customFormat="1" ht="47.25">
      <c r="A339" s="87" t="s">
        <v>293</v>
      </c>
      <c r="B339" s="21" t="s">
        <v>58</v>
      </c>
      <c r="C339" s="21" t="s">
        <v>367</v>
      </c>
      <c r="D339" s="21" t="s">
        <v>45</v>
      </c>
      <c r="E339" s="17">
        <v>0</v>
      </c>
      <c r="F339" s="17">
        <v>0</v>
      </c>
      <c r="G339" s="17">
        <v>0</v>
      </c>
      <c r="H339" s="17">
        <f t="shared" si="61"/>
        <v>0</v>
      </c>
      <c r="I339" s="25" t="s">
        <v>469</v>
      </c>
      <c r="J339" s="82" t="s">
        <v>469</v>
      </c>
    </row>
    <row r="340" spans="1:10" s="31" customFormat="1" ht="47.25">
      <c r="A340" s="85" t="s">
        <v>152</v>
      </c>
      <c r="B340" s="21" t="s">
        <v>58</v>
      </c>
      <c r="C340" s="21" t="s">
        <v>367</v>
      </c>
      <c r="D340" s="21" t="s">
        <v>153</v>
      </c>
      <c r="E340" s="17">
        <v>0</v>
      </c>
      <c r="F340" s="17">
        <v>0</v>
      </c>
      <c r="G340" s="17">
        <v>0</v>
      </c>
      <c r="H340" s="17">
        <f t="shared" si="61"/>
        <v>0</v>
      </c>
      <c r="I340" s="25" t="s">
        <v>469</v>
      </c>
      <c r="J340" s="82" t="s">
        <v>469</v>
      </c>
    </row>
    <row r="341" spans="1:10" s="31" customFormat="1" ht="47.25">
      <c r="A341" s="85" t="s">
        <v>295</v>
      </c>
      <c r="B341" s="21" t="s">
        <v>58</v>
      </c>
      <c r="C341" s="21" t="s">
        <v>367</v>
      </c>
      <c r="D341" s="21" t="s">
        <v>45</v>
      </c>
      <c r="E341" s="18">
        <v>5.8081100000000001</v>
      </c>
      <c r="F341" s="18">
        <f>F342</f>
        <v>0</v>
      </c>
      <c r="G341" s="18">
        <f>G342</f>
        <v>0</v>
      </c>
      <c r="H341" s="18">
        <f t="shared" si="61"/>
        <v>0</v>
      </c>
      <c r="I341" s="26">
        <f t="shared" ref="I341:I348" si="69">$G341/$E341*100</f>
        <v>0</v>
      </c>
      <c r="J341" s="84" t="s">
        <v>469</v>
      </c>
    </row>
    <row r="342" spans="1:10" s="31" customFormat="1" ht="47.25">
      <c r="A342" s="85" t="s">
        <v>152</v>
      </c>
      <c r="B342" s="21" t="s">
        <v>58</v>
      </c>
      <c r="C342" s="21" t="s">
        <v>367</v>
      </c>
      <c r="D342" s="21" t="s">
        <v>153</v>
      </c>
      <c r="E342" s="18">
        <v>5.8081100000000001</v>
      </c>
      <c r="F342" s="18">
        <v>0</v>
      </c>
      <c r="G342" s="18">
        <v>0</v>
      </c>
      <c r="H342" s="18">
        <f t="shared" si="61"/>
        <v>0</v>
      </c>
      <c r="I342" s="26">
        <f t="shared" si="69"/>
        <v>0</v>
      </c>
      <c r="J342" s="84" t="s">
        <v>469</v>
      </c>
    </row>
    <row r="343" spans="1:10" s="31" customFormat="1" ht="78.75">
      <c r="A343" s="87" t="s">
        <v>276</v>
      </c>
      <c r="B343" s="21" t="s">
        <v>58</v>
      </c>
      <c r="C343" s="32" t="s">
        <v>512</v>
      </c>
      <c r="D343" s="21" t="s">
        <v>45</v>
      </c>
      <c r="E343" s="18">
        <f>E344+E346</f>
        <v>173.20103</v>
      </c>
      <c r="F343" s="18">
        <f t="shared" ref="F343:G343" si="70">F344+F346</f>
        <v>173.20103</v>
      </c>
      <c r="G343" s="18">
        <f t="shared" si="70"/>
        <v>173.20103</v>
      </c>
      <c r="H343" s="18">
        <f t="shared" si="61"/>
        <v>0</v>
      </c>
      <c r="I343" s="26">
        <f t="shared" si="69"/>
        <v>100</v>
      </c>
      <c r="J343" s="84">
        <f t="shared" ref="J343:J348" si="71">$G343/$F343*100</f>
        <v>100</v>
      </c>
    </row>
    <row r="344" spans="1:10" s="31" customFormat="1" ht="78.75">
      <c r="A344" s="87" t="s">
        <v>276</v>
      </c>
      <c r="B344" s="21" t="s">
        <v>58</v>
      </c>
      <c r="C344" s="32" t="s">
        <v>277</v>
      </c>
      <c r="D344" s="21" t="s">
        <v>45</v>
      </c>
      <c r="E344" s="18">
        <f>E345</f>
        <v>168.005</v>
      </c>
      <c r="F344" s="18">
        <f>F345</f>
        <v>168.005</v>
      </c>
      <c r="G344" s="18">
        <f>G345</f>
        <v>168.005</v>
      </c>
      <c r="H344" s="18">
        <f t="shared" si="61"/>
        <v>0</v>
      </c>
      <c r="I344" s="26">
        <f t="shared" si="69"/>
        <v>100</v>
      </c>
      <c r="J344" s="84">
        <f t="shared" si="71"/>
        <v>100</v>
      </c>
    </row>
    <row r="345" spans="1:10" s="31" customFormat="1" ht="47.25">
      <c r="A345" s="85" t="s">
        <v>152</v>
      </c>
      <c r="B345" s="21" t="s">
        <v>58</v>
      </c>
      <c r="C345" s="32" t="s">
        <v>277</v>
      </c>
      <c r="D345" s="21" t="s">
        <v>153</v>
      </c>
      <c r="E345" s="18">
        <v>168.005</v>
      </c>
      <c r="F345" s="18">
        <v>168.005</v>
      </c>
      <c r="G345" s="18">
        <v>168.005</v>
      </c>
      <c r="H345" s="18">
        <f t="shared" si="61"/>
        <v>0</v>
      </c>
      <c r="I345" s="26">
        <f t="shared" si="69"/>
        <v>100</v>
      </c>
      <c r="J345" s="84">
        <f t="shared" si="71"/>
        <v>100</v>
      </c>
    </row>
    <row r="346" spans="1:10" s="31" customFormat="1" ht="94.5">
      <c r="A346" s="87" t="s">
        <v>289</v>
      </c>
      <c r="B346" s="21" t="s">
        <v>58</v>
      </c>
      <c r="C346" s="32" t="s">
        <v>290</v>
      </c>
      <c r="D346" s="21" t="s">
        <v>45</v>
      </c>
      <c r="E346" s="18">
        <f>E347</f>
        <v>5.1960300000000004</v>
      </c>
      <c r="F346" s="18">
        <f>F347</f>
        <v>5.1960300000000004</v>
      </c>
      <c r="G346" s="18">
        <f>G347</f>
        <v>5.1960300000000004</v>
      </c>
      <c r="H346" s="18">
        <f t="shared" si="61"/>
        <v>0</v>
      </c>
      <c r="I346" s="26">
        <f t="shared" si="69"/>
        <v>100</v>
      </c>
      <c r="J346" s="84">
        <f t="shared" si="71"/>
        <v>100</v>
      </c>
    </row>
    <row r="347" spans="1:10" s="31" customFormat="1" ht="47.25">
      <c r="A347" s="85" t="s">
        <v>152</v>
      </c>
      <c r="B347" s="21" t="s">
        <v>58</v>
      </c>
      <c r="C347" s="32" t="s">
        <v>290</v>
      </c>
      <c r="D347" s="21" t="s">
        <v>153</v>
      </c>
      <c r="E347" s="18">
        <v>5.1960300000000004</v>
      </c>
      <c r="F347" s="18">
        <v>5.1960300000000004</v>
      </c>
      <c r="G347" s="18">
        <v>5.1960300000000004</v>
      </c>
      <c r="H347" s="18">
        <f t="shared" si="61"/>
        <v>0</v>
      </c>
      <c r="I347" s="26">
        <f t="shared" si="69"/>
        <v>100</v>
      </c>
      <c r="J347" s="84">
        <f t="shared" si="71"/>
        <v>100</v>
      </c>
    </row>
    <row r="348" spans="1:10" s="29" customFormat="1" ht="63">
      <c r="A348" s="81" t="s">
        <v>33</v>
      </c>
      <c r="B348" s="15" t="s">
        <v>94</v>
      </c>
      <c r="C348" s="15" t="s">
        <v>34</v>
      </c>
      <c r="D348" s="15" t="s">
        <v>45</v>
      </c>
      <c r="E348" s="17">
        <f>E349+E353</f>
        <v>0</v>
      </c>
      <c r="F348" s="17">
        <f>F349+F353</f>
        <v>0</v>
      </c>
      <c r="G348" s="17">
        <f>G349+G353</f>
        <v>0</v>
      </c>
      <c r="H348" s="17">
        <f t="shared" si="61"/>
        <v>0</v>
      </c>
      <c r="I348" s="25" t="e">
        <f t="shared" si="69"/>
        <v>#DIV/0!</v>
      </c>
      <c r="J348" s="82" t="e">
        <f t="shared" si="71"/>
        <v>#DIV/0!</v>
      </c>
    </row>
    <row r="349" spans="1:10" s="29" customFormat="1" ht="47.25">
      <c r="A349" s="87" t="s">
        <v>404</v>
      </c>
      <c r="B349" s="21" t="s">
        <v>58</v>
      </c>
      <c r="C349" s="34" t="s">
        <v>407</v>
      </c>
      <c r="D349" s="21" t="s">
        <v>45</v>
      </c>
      <c r="E349" s="17">
        <f>E350+E352</f>
        <v>0</v>
      </c>
      <c r="F349" s="17">
        <f>F350+F352</f>
        <v>0</v>
      </c>
      <c r="G349" s="17">
        <f>G350+G352</f>
        <v>0</v>
      </c>
      <c r="H349" s="17">
        <f t="shared" si="61"/>
        <v>0</v>
      </c>
      <c r="I349" s="25" t="s">
        <v>469</v>
      </c>
      <c r="J349" s="82" t="s">
        <v>469</v>
      </c>
    </row>
    <row r="350" spans="1:10" s="29" customFormat="1" ht="78.75">
      <c r="A350" s="87" t="s">
        <v>405</v>
      </c>
      <c r="B350" s="21" t="s">
        <v>58</v>
      </c>
      <c r="C350" s="32" t="s">
        <v>408</v>
      </c>
      <c r="D350" s="21" t="s">
        <v>45</v>
      </c>
      <c r="E350" s="17">
        <f>E351</f>
        <v>0</v>
      </c>
      <c r="F350" s="17">
        <f>F351</f>
        <v>0</v>
      </c>
      <c r="G350" s="17">
        <f>G351</f>
        <v>0</v>
      </c>
      <c r="H350" s="17">
        <f t="shared" si="61"/>
        <v>0</v>
      </c>
      <c r="I350" s="25" t="s">
        <v>469</v>
      </c>
      <c r="J350" s="82" t="s">
        <v>469</v>
      </c>
    </row>
    <row r="351" spans="1:10" s="29" customFormat="1" ht="47.25">
      <c r="A351" s="85" t="s">
        <v>152</v>
      </c>
      <c r="B351" s="21" t="s">
        <v>58</v>
      </c>
      <c r="C351" s="32" t="s">
        <v>408</v>
      </c>
      <c r="D351" s="21" t="s">
        <v>153</v>
      </c>
      <c r="E351" s="17">
        <v>0</v>
      </c>
      <c r="F351" s="17">
        <v>0</v>
      </c>
      <c r="G351" s="17">
        <v>0</v>
      </c>
      <c r="H351" s="17">
        <f t="shared" si="61"/>
        <v>0</v>
      </c>
      <c r="I351" s="25" t="s">
        <v>469</v>
      </c>
      <c r="J351" s="82" t="s">
        <v>469</v>
      </c>
    </row>
    <row r="352" spans="1:10" s="29" customFormat="1" ht="94.5">
      <c r="A352" s="90" t="s">
        <v>406</v>
      </c>
      <c r="B352" s="21" t="s">
        <v>58</v>
      </c>
      <c r="C352" s="32" t="s">
        <v>409</v>
      </c>
      <c r="D352" s="21" t="s">
        <v>45</v>
      </c>
      <c r="E352" s="17">
        <f>E353</f>
        <v>0</v>
      </c>
      <c r="F352" s="17">
        <f>F353</f>
        <v>0</v>
      </c>
      <c r="G352" s="17">
        <f>G353</f>
        <v>0</v>
      </c>
      <c r="H352" s="17">
        <f t="shared" si="61"/>
        <v>0</v>
      </c>
      <c r="I352" s="25" t="s">
        <v>469</v>
      </c>
      <c r="J352" s="82" t="s">
        <v>469</v>
      </c>
    </row>
    <row r="353" spans="1:10" s="29" customFormat="1" ht="47.25">
      <c r="A353" s="85" t="s">
        <v>152</v>
      </c>
      <c r="B353" s="21" t="s">
        <v>58</v>
      </c>
      <c r="C353" s="32" t="s">
        <v>409</v>
      </c>
      <c r="D353" s="21" t="s">
        <v>153</v>
      </c>
      <c r="E353" s="17">
        <v>0</v>
      </c>
      <c r="F353" s="17">
        <v>0</v>
      </c>
      <c r="G353" s="17">
        <v>0</v>
      </c>
      <c r="H353" s="17">
        <f t="shared" si="61"/>
        <v>0</v>
      </c>
      <c r="I353" s="25" t="s">
        <v>469</v>
      </c>
      <c r="J353" s="82" t="s">
        <v>469</v>
      </c>
    </row>
    <row r="354" spans="1:10" s="29" customFormat="1" ht="31.5">
      <c r="A354" s="87" t="s">
        <v>179</v>
      </c>
      <c r="B354" s="21" t="s">
        <v>94</v>
      </c>
      <c r="C354" s="21" t="s">
        <v>187</v>
      </c>
      <c r="D354" s="21" t="s">
        <v>45</v>
      </c>
      <c r="E354" s="17">
        <f>E355+E366+E370+E372+E368</f>
        <v>13082.406419999999</v>
      </c>
      <c r="F354" s="17">
        <f>F355+F363</f>
        <v>13196.3863</v>
      </c>
      <c r="G354" s="17">
        <f>G355+G363</f>
        <v>12582.03383</v>
      </c>
      <c r="H354" s="17">
        <f t="shared" si="61"/>
        <v>614.35247000000004</v>
      </c>
      <c r="I354" s="25">
        <f t="shared" ref="I354:I367" si="72">$G354/$E354*100</f>
        <v>96.18</v>
      </c>
      <c r="J354" s="82">
        <f t="shared" ref="J354:J359" si="73">$G354/$F354*100</f>
        <v>95.34</v>
      </c>
    </row>
    <row r="355" spans="1:10" s="29" customFormat="1" ht="47.25">
      <c r="A355" s="87" t="s">
        <v>346</v>
      </c>
      <c r="B355" s="21" t="s">
        <v>94</v>
      </c>
      <c r="C355" s="21" t="s">
        <v>25</v>
      </c>
      <c r="D355" s="21" t="s">
        <v>45</v>
      </c>
      <c r="E355" s="17">
        <f>E356</f>
        <v>12134.35</v>
      </c>
      <c r="F355" s="17">
        <f>F356</f>
        <v>12217.6913</v>
      </c>
      <c r="G355" s="17">
        <f>G356</f>
        <v>11603.338830000001</v>
      </c>
      <c r="H355" s="17">
        <f t="shared" si="61"/>
        <v>614.35247000000004</v>
      </c>
      <c r="I355" s="25">
        <f t="shared" si="72"/>
        <v>95.62</v>
      </c>
      <c r="J355" s="82">
        <f t="shared" si="73"/>
        <v>94.97</v>
      </c>
    </row>
    <row r="356" spans="1:10" s="29" customFormat="1" ht="63">
      <c r="A356" s="81" t="s">
        <v>33</v>
      </c>
      <c r="B356" s="15" t="s">
        <v>94</v>
      </c>
      <c r="C356" s="15" t="s">
        <v>34</v>
      </c>
      <c r="D356" s="15" t="s">
        <v>45</v>
      </c>
      <c r="E356" s="17">
        <f>E357+E361</f>
        <v>12134.35</v>
      </c>
      <c r="F356" s="17">
        <f>F357+F361</f>
        <v>12217.6913</v>
      </c>
      <c r="G356" s="17">
        <f>G357+G361</f>
        <v>11603.338830000001</v>
      </c>
      <c r="H356" s="17">
        <f t="shared" si="61"/>
        <v>614.35247000000004</v>
      </c>
      <c r="I356" s="25">
        <f t="shared" si="72"/>
        <v>95.62</v>
      </c>
      <c r="J356" s="82">
        <f t="shared" si="73"/>
        <v>94.97</v>
      </c>
    </row>
    <row r="357" spans="1:10" s="29" customFormat="1" ht="47.25">
      <c r="A357" s="81" t="s">
        <v>141</v>
      </c>
      <c r="B357" s="15" t="s">
        <v>94</v>
      </c>
      <c r="C357" s="15" t="s">
        <v>35</v>
      </c>
      <c r="D357" s="15" t="s">
        <v>45</v>
      </c>
      <c r="E357" s="17">
        <f>E358+E359+E360</f>
        <v>12054.35</v>
      </c>
      <c r="F357" s="17">
        <f>F358+F359+F360</f>
        <v>12137.6913</v>
      </c>
      <c r="G357" s="17">
        <f>G358+G359+G360</f>
        <v>11524.624830000001</v>
      </c>
      <c r="H357" s="17">
        <f t="shared" si="61"/>
        <v>613.06646999999998</v>
      </c>
      <c r="I357" s="25">
        <f t="shared" si="72"/>
        <v>95.61</v>
      </c>
      <c r="J357" s="82">
        <f t="shared" si="73"/>
        <v>94.95</v>
      </c>
    </row>
    <row r="358" spans="1:10" s="29" customFormat="1" ht="31.5">
      <c r="A358" s="85" t="s">
        <v>169</v>
      </c>
      <c r="B358" s="15" t="s">
        <v>94</v>
      </c>
      <c r="C358" s="15" t="s">
        <v>35</v>
      </c>
      <c r="D358" s="21" t="s">
        <v>170</v>
      </c>
      <c r="E358" s="18">
        <v>9697.85</v>
      </c>
      <c r="F358" s="18">
        <v>10699.31372</v>
      </c>
      <c r="G358" s="18">
        <v>10372.820589999999</v>
      </c>
      <c r="H358" s="18">
        <f t="shared" si="61"/>
        <v>326.49313000000001</v>
      </c>
      <c r="I358" s="26">
        <f t="shared" si="72"/>
        <v>106.96</v>
      </c>
      <c r="J358" s="84">
        <f t="shared" si="73"/>
        <v>96.95</v>
      </c>
    </row>
    <row r="359" spans="1:10" s="29" customFormat="1" ht="47.25">
      <c r="A359" s="85" t="s">
        <v>152</v>
      </c>
      <c r="B359" s="15" t="s">
        <v>94</v>
      </c>
      <c r="C359" s="15" t="s">
        <v>35</v>
      </c>
      <c r="D359" s="21" t="s">
        <v>153</v>
      </c>
      <c r="E359" s="17">
        <v>2284.3000000000002</v>
      </c>
      <c r="F359" s="17">
        <v>1438.3775800000001</v>
      </c>
      <c r="G359" s="17">
        <v>1151.8042399999999</v>
      </c>
      <c r="H359" s="17">
        <f t="shared" si="61"/>
        <v>286.57333999999997</v>
      </c>
      <c r="I359" s="25">
        <f t="shared" si="72"/>
        <v>50.42</v>
      </c>
      <c r="J359" s="82">
        <f t="shared" si="73"/>
        <v>80.08</v>
      </c>
    </row>
    <row r="360" spans="1:10" s="29" customFormat="1" ht="15.75">
      <c r="A360" s="85" t="s">
        <v>156</v>
      </c>
      <c r="B360" s="15" t="s">
        <v>94</v>
      </c>
      <c r="C360" s="15" t="s">
        <v>35</v>
      </c>
      <c r="D360" s="21" t="s">
        <v>171</v>
      </c>
      <c r="E360" s="18">
        <v>72.2</v>
      </c>
      <c r="F360" s="18">
        <v>0</v>
      </c>
      <c r="G360" s="18">
        <v>0</v>
      </c>
      <c r="H360" s="18">
        <f t="shared" si="61"/>
        <v>0</v>
      </c>
      <c r="I360" s="26">
        <f t="shared" si="72"/>
        <v>0</v>
      </c>
      <c r="J360" s="84" t="s">
        <v>469</v>
      </c>
    </row>
    <row r="361" spans="1:10" s="29" customFormat="1" ht="47.25">
      <c r="A361" s="81" t="s">
        <v>149</v>
      </c>
      <c r="B361" s="15" t="s">
        <v>94</v>
      </c>
      <c r="C361" s="21" t="s">
        <v>36</v>
      </c>
      <c r="D361" s="21" t="s">
        <v>45</v>
      </c>
      <c r="E361" s="18">
        <v>80</v>
      </c>
      <c r="F361" s="18">
        <v>80</v>
      </c>
      <c r="G361" s="18">
        <f>G362</f>
        <v>78.713999999999999</v>
      </c>
      <c r="H361" s="18">
        <f t="shared" si="61"/>
        <v>1.286</v>
      </c>
      <c r="I361" s="26">
        <f t="shared" si="72"/>
        <v>98.39</v>
      </c>
      <c r="J361" s="84">
        <f t="shared" ref="J361:J381" si="74">$G361/$F361*100</f>
        <v>98.39</v>
      </c>
    </row>
    <row r="362" spans="1:10" s="29" customFormat="1" ht="47.25">
      <c r="A362" s="85" t="s">
        <v>152</v>
      </c>
      <c r="B362" s="15" t="s">
        <v>94</v>
      </c>
      <c r="C362" s="21" t="s">
        <v>36</v>
      </c>
      <c r="D362" s="21" t="s">
        <v>153</v>
      </c>
      <c r="E362" s="18">
        <v>80</v>
      </c>
      <c r="F362" s="18">
        <v>80</v>
      </c>
      <c r="G362" s="18">
        <v>78.713999999999999</v>
      </c>
      <c r="H362" s="18">
        <f t="shared" si="61"/>
        <v>1.286</v>
      </c>
      <c r="I362" s="26">
        <f t="shared" si="72"/>
        <v>98.39</v>
      </c>
      <c r="J362" s="84">
        <f t="shared" si="74"/>
        <v>98.39</v>
      </c>
    </row>
    <row r="363" spans="1:10" s="31" customFormat="1" ht="78.75">
      <c r="A363" s="87" t="s">
        <v>473</v>
      </c>
      <c r="B363" s="21" t="s">
        <v>94</v>
      </c>
      <c r="C363" s="32" t="s">
        <v>501</v>
      </c>
      <c r="D363" s="21" t="s">
        <v>45</v>
      </c>
      <c r="E363" s="17">
        <f t="shared" ref="E363:G364" si="75">E364</f>
        <v>948.05642</v>
      </c>
      <c r="F363" s="17">
        <f t="shared" si="75"/>
        <v>978.69500000000005</v>
      </c>
      <c r="G363" s="17">
        <f t="shared" si="75"/>
        <v>978.69500000000005</v>
      </c>
      <c r="H363" s="17">
        <f t="shared" si="61"/>
        <v>0</v>
      </c>
      <c r="I363" s="25">
        <f t="shared" si="72"/>
        <v>103.23</v>
      </c>
      <c r="J363" s="82">
        <f t="shared" si="74"/>
        <v>100</v>
      </c>
    </row>
    <row r="364" spans="1:10" s="31" customFormat="1" ht="15.75">
      <c r="A364" s="87" t="s">
        <v>392</v>
      </c>
      <c r="B364" s="21" t="s">
        <v>94</v>
      </c>
      <c r="C364" s="32" t="s">
        <v>502</v>
      </c>
      <c r="D364" s="21" t="s">
        <v>45</v>
      </c>
      <c r="E364" s="17">
        <f t="shared" si="75"/>
        <v>948.05642</v>
      </c>
      <c r="F364" s="17">
        <f t="shared" si="75"/>
        <v>978.69500000000005</v>
      </c>
      <c r="G364" s="17">
        <f t="shared" si="75"/>
        <v>978.69500000000005</v>
      </c>
      <c r="H364" s="17">
        <f t="shared" si="61"/>
        <v>0</v>
      </c>
      <c r="I364" s="25">
        <f t="shared" si="72"/>
        <v>103.23</v>
      </c>
      <c r="J364" s="82">
        <f t="shared" si="74"/>
        <v>100</v>
      </c>
    </row>
    <row r="365" spans="1:10" s="31" customFormat="1" ht="63">
      <c r="A365" s="87" t="s">
        <v>474</v>
      </c>
      <c r="B365" s="21" t="s">
        <v>94</v>
      </c>
      <c r="C365" s="32" t="s">
        <v>472</v>
      </c>
      <c r="D365" s="21" t="s">
        <v>45</v>
      </c>
      <c r="E365" s="17">
        <f>E366+E368+E370+E372+E374</f>
        <v>948.05642</v>
      </c>
      <c r="F365" s="17">
        <f>F366+F368+F370+F372+F374</f>
        <v>978.69500000000005</v>
      </c>
      <c r="G365" s="17">
        <f>G366+G368+G370+G372+G374</f>
        <v>978.69500000000005</v>
      </c>
      <c r="H365" s="17">
        <f t="shared" si="61"/>
        <v>0</v>
      </c>
      <c r="I365" s="25">
        <f t="shared" si="72"/>
        <v>103.23</v>
      </c>
      <c r="J365" s="82">
        <f t="shared" si="74"/>
        <v>100</v>
      </c>
    </row>
    <row r="366" spans="1:10" s="31" customFormat="1" ht="63">
      <c r="A366" s="87" t="s">
        <v>410</v>
      </c>
      <c r="B366" s="21" t="s">
        <v>94</v>
      </c>
      <c r="C366" s="32" t="s">
        <v>412</v>
      </c>
      <c r="D366" s="21" t="s">
        <v>45</v>
      </c>
      <c r="E366" s="17">
        <f>E367</f>
        <v>464.16849999999999</v>
      </c>
      <c r="F366" s="17">
        <f>F367</f>
        <v>464.16849999999999</v>
      </c>
      <c r="G366" s="17">
        <f>G367</f>
        <v>464.16849999999999</v>
      </c>
      <c r="H366" s="17">
        <f t="shared" si="61"/>
        <v>0</v>
      </c>
      <c r="I366" s="25">
        <f t="shared" si="72"/>
        <v>100</v>
      </c>
      <c r="J366" s="82">
        <f t="shared" si="74"/>
        <v>100</v>
      </c>
    </row>
    <row r="367" spans="1:10" s="31" customFormat="1" ht="47.25">
      <c r="A367" s="85" t="s">
        <v>152</v>
      </c>
      <c r="B367" s="21" t="s">
        <v>94</v>
      </c>
      <c r="C367" s="32" t="s">
        <v>412</v>
      </c>
      <c r="D367" s="21" t="s">
        <v>153</v>
      </c>
      <c r="E367" s="17">
        <v>464.16849999999999</v>
      </c>
      <c r="F367" s="17">
        <v>464.16849999999999</v>
      </c>
      <c r="G367" s="17">
        <v>464.16849999999999</v>
      </c>
      <c r="H367" s="17">
        <f t="shared" si="61"/>
        <v>0</v>
      </c>
      <c r="I367" s="25">
        <f t="shared" si="72"/>
        <v>100</v>
      </c>
      <c r="J367" s="82">
        <f t="shared" si="74"/>
        <v>100</v>
      </c>
    </row>
    <row r="368" spans="1:10" s="31" customFormat="1" ht="15.75">
      <c r="A368" s="85" t="s">
        <v>455</v>
      </c>
      <c r="B368" s="21" t="s">
        <v>94</v>
      </c>
      <c r="C368" s="32" t="s">
        <v>456</v>
      </c>
      <c r="D368" s="21" t="s">
        <v>45</v>
      </c>
      <c r="E368" s="17">
        <f>E369</f>
        <v>0</v>
      </c>
      <c r="F368" s="17">
        <f>F369</f>
        <v>14.355729999999999</v>
      </c>
      <c r="G368" s="17">
        <f>G369</f>
        <v>14.355729999999999</v>
      </c>
      <c r="H368" s="17">
        <f t="shared" si="61"/>
        <v>0</v>
      </c>
      <c r="I368" s="25" t="s">
        <v>469</v>
      </c>
      <c r="J368" s="82">
        <f t="shared" si="74"/>
        <v>100</v>
      </c>
    </row>
    <row r="369" spans="1:10" s="31" customFormat="1" ht="47.25">
      <c r="A369" s="85" t="s">
        <v>152</v>
      </c>
      <c r="B369" s="21" t="s">
        <v>94</v>
      </c>
      <c r="C369" s="32" t="s">
        <v>456</v>
      </c>
      <c r="D369" s="21" t="s">
        <v>153</v>
      </c>
      <c r="E369" s="17">
        <v>0</v>
      </c>
      <c r="F369" s="17">
        <v>14.355729999999999</v>
      </c>
      <c r="G369" s="17">
        <v>14.355729999999999</v>
      </c>
      <c r="H369" s="17">
        <f t="shared" si="61"/>
        <v>0</v>
      </c>
      <c r="I369" s="25" t="s">
        <v>469</v>
      </c>
      <c r="J369" s="82">
        <f t="shared" si="74"/>
        <v>100</v>
      </c>
    </row>
    <row r="370" spans="1:10" s="31" customFormat="1" ht="47.25">
      <c r="A370" s="87" t="s">
        <v>411</v>
      </c>
      <c r="B370" s="21" t="s">
        <v>94</v>
      </c>
      <c r="C370" s="32" t="s">
        <v>454</v>
      </c>
      <c r="D370" s="21" t="s">
        <v>45</v>
      </c>
      <c r="E370" s="17">
        <f>E371</f>
        <v>483.88792000000001</v>
      </c>
      <c r="F370" s="17">
        <f>F371</f>
        <v>483.88792000000001</v>
      </c>
      <c r="G370" s="17">
        <f>G371</f>
        <v>483.88792000000001</v>
      </c>
      <c r="H370" s="17">
        <f t="shared" si="61"/>
        <v>0</v>
      </c>
      <c r="I370" s="25">
        <f>$G370/$E370*100</f>
        <v>100</v>
      </c>
      <c r="J370" s="82">
        <f t="shared" si="74"/>
        <v>100</v>
      </c>
    </row>
    <row r="371" spans="1:10" s="31" customFormat="1" ht="47.25">
      <c r="A371" s="85" t="s">
        <v>152</v>
      </c>
      <c r="B371" s="21" t="s">
        <v>94</v>
      </c>
      <c r="C371" s="32" t="s">
        <v>454</v>
      </c>
      <c r="D371" s="21" t="s">
        <v>153</v>
      </c>
      <c r="E371" s="17">
        <v>483.88792000000001</v>
      </c>
      <c r="F371" s="17">
        <v>483.88792000000001</v>
      </c>
      <c r="G371" s="17">
        <v>483.88792000000001</v>
      </c>
      <c r="H371" s="17">
        <f t="shared" si="61"/>
        <v>0</v>
      </c>
      <c r="I371" s="25">
        <f>$G371/$E371*100</f>
        <v>100</v>
      </c>
      <c r="J371" s="82">
        <f t="shared" si="74"/>
        <v>100</v>
      </c>
    </row>
    <row r="372" spans="1:10" s="31" customFormat="1" ht="15.75">
      <c r="A372" s="85" t="s">
        <v>455</v>
      </c>
      <c r="B372" s="21" t="s">
        <v>94</v>
      </c>
      <c r="C372" s="32" t="s">
        <v>454</v>
      </c>
      <c r="D372" s="21" t="s">
        <v>45</v>
      </c>
      <c r="E372" s="17">
        <f>E373</f>
        <v>0</v>
      </c>
      <c r="F372" s="17">
        <f>F373</f>
        <v>14.96561</v>
      </c>
      <c r="G372" s="17">
        <f>G373</f>
        <v>14.96561</v>
      </c>
      <c r="H372" s="17">
        <f t="shared" ref="H372:H435" si="76">$F372-$G372</f>
        <v>0</v>
      </c>
      <c r="I372" s="25" t="s">
        <v>469</v>
      </c>
      <c r="J372" s="82">
        <f t="shared" si="74"/>
        <v>100</v>
      </c>
    </row>
    <row r="373" spans="1:10" s="29" customFormat="1" ht="47.25">
      <c r="A373" s="85" t="s">
        <v>152</v>
      </c>
      <c r="B373" s="21" t="s">
        <v>94</v>
      </c>
      <c r="C373" s="32" t="s">
        <v>454</v>
      </c>
      <c r="D373" s="21" t="s">
        <v>153</v>
      </c>
      <c r="E373" s="17">
        <v>0</v>
      </c>
      <c r="F373" s="17">
        <v>14.96561</v>
      </c>
      <c r="G373" s="17">
        <v>14.96561</v>
      </c>
      <c r="H373" s="17">
        <f t="shared" si="76"/>
        <v>0</v>
      </c>
      <c r="I373" s="25" t="s">
        <v>469</v>
      </c>
      <c r="J373" s="82">
        <f t="shared" si="74"/>
        <v>100</v>
      </c>
    </row>
    <row r="374" spans="1:10" s="29" customFormat="1" ht="31.5">
      <c r="A374" s="85" t="s">
        <v>471</v>
      </c>
      <c r="B374" s="21" t="s">
        <v>94</v>
      </c>
      <c r="C374" s="32" t="s">
        <v>470</v>
      </c>
      <c r="D374" s="21" t="s">
        <v>45</v>
      </c>
      <c r="E374" s="17">
        <f>E375</f>
        <v>0</v>
      </c>
      <c r="F374" s="17">
        <f>F375</f>
        <v>1.31724</v>
      </c>
      <c r="G374" s="17">
        <f>G375</f>
        <v>1.31724</v>
      </c>
      <c r="H374" s="17">
        <f t="shared" si="76"/>
        <v>0</v>
      </c>
      <c r="I374" s="25" t="s">
        <v>469</v>
      </c>
      <c r="J374" s="82">
        <f t="shared" si="74"/>
        <v>100</v>
      </c>
    </row>
    <row r="375" spans="1:10" s="29" customFormat="1" ht="47.25">
      <c r="A375" s="85" t="s">
        <v>152</v>
      </c>
      <c r="B375" s="21" t="s">
        <v>94</v>
      </c>
      <c r="C375" s="32" t="s">
        <v>470</v>
      </c>
      <c r="D375" s="21" t="s">
        <v>153</v>
      </c>
      <c r="E375" s="17">
        <v>0</v>
      </c>
      <c r="F375" s="17">
        <v>1.31724</v>
      </c>
      <c r="G375" s="17">
        <v>1.31724</v>
      </c>
      <c r="H375" s="17">
        <f t="shared" si="76"/>
        <v>0</v>
      </c>
      <c r="I375" s="25" t="s">
        <v>469</v>
      </c>
      <c r="J375" s="82">
        <f t="shared" si="74"/>
        <v>100</v>
      </c>
    </row>
    <row r="376" spans="1:10" s="29" customFormat="1" ht="15.75">
      <c r="A376" s="94" t="s">
        <v>112</v>
      </c>
      <c r="B376" s="24" t="s">
        <v>114</v>
      </c>
      <c r="C376" s="28" t="s">
        <v>187</v>
      </c>
      <c r="D376" s="24" t="s">
        <v>45</v>
      </c>
      <c r="E376" s="19">
        <f>E377</f>
        <v>200</v>
      </c>
      <c r="F376" s="19">
        <f>F377</f>
        <v>251.25305</v>
      </c>
      <c r="G376" s="19">
        <f>G377</f>
        <v>251.25305</v>
      </c>
      <c r="H376" s="19">
        <f t="shared" si="76"/>
        <v>0</v>
      </c>
      <c r="I376" s="27">
        <f t="shared" ref="I376:I405" si="77">$G376/$E376*100</f>
        <v>125.63</v>
      </c>
      <c r="J376" s="80">
        <f t="shared" si="74"/>
        <v>100</v>
      </c>
    </row>
    <row r="377" spans="1:10" s="29" customFormat="1" ht="15.75">
      <c r="A377" s="81" t="s">
        <v>113</v>
      </c>
      <c r="B377" s="21" t="s">
        <v>115</v>
      </c>
      <c r="C377" s="14" t="s">
        <v>187</v>
      </c>
      <c r="D377" s="21" t="s">
        <v>45</v>
      </c>
      <c r="E377" s="17">
        <f>E379+E382</f>
        <v>200</v>
      </c>
      <c r="F377" s="17">
        <f>F379+F382</f>
        <v>251.25305</v>
      </c>
      <c r="G377" s="17">
        <f>G379+G382</f>
        <v>251.25305</v>
      </c>
      <c r="H377" s="17">
        <f t="shared" si="76"/>
        <v>0</v>
      </c>
      <c r="I377" s="25">
        <f t="shared" si="77"/>
        <v>125.63</v>
      </c>
      <c r="J377" s="82">
        <f t="shared" si="74"/>
        <v>100</v>
      </c>
    </row>
    <row r="378" spans="1:10" s="29" customFormat="1" ht="47.25">
      <c r="A378" s="81" t="s">
        <v>353</v>
      </c>
      <c r="B378" s="21" t="s">
        <v>115</v>
      </c>
      <c r="C378" s="14" t="s">
        <v>5</v>
      </c>
      <c r="D378" s="21" t="s">
        <v>45</v>
      </c>
      <c r="E378" s="18">
        <f t="shared" ref="E378:G380" si="78">E379</f>
        <v>100</v>
      </c>
      <c r="F378" s="18">
        <f t="shared" si="78"/>
        <v>251.25305</v>
      </c>
      <c r="G378" s="18">
        <f t="shared" si="78"/>
        <v>251.25305</v>
      </c>
      <c r="H378" s="18">
        <f t="shared" si="76"/>
        <v>0</v>
      </c>
      <c r="I378" s="26">
        <f t="shared" si="77"/>
        <v>251.25</v>
      </c>
      <c r="J378" s="84">
        <f t="shared" si="74"/>
        <v>100</v>
      </c>
    </row>
    <row r="379" spans="1:10" s="29" customFormat="1" ht="63">
      <c r="A379" s="100" t="s">
        <v>485</v>
      </c>
      <c r="B379" s="21" t="s">
        <v>115</v>
      </c>
      <c r="C379" s="14" t="s">
        <v>6</v>
      </c>
      <c r="D379" s="21" t="s">
        <v>45</v>
      </c>
      <c r="E379" s="18">
        <f t="shared" si="78"/>
        <v>100</v>
      </c>
      <c r="F379" s="18">
        <f t="shared" si="78"/>
        <v>251.25305</v>
      </c>
      <c r="G379" s="18">
        <f t="shared" si="78"/>
        <v>251.25305</v>
      </c>
      <c r="H379" s="18">
        <f t="shared" si="76"/>
        <v>0</v>
      </c>
      <c r="I379" s="26">
        <f t="shared" si="77"/>
        <v>251.25</v>
      </c>
      <c r="J379" s="84">
        <f t="shared" si="74"/>
        <v>100</v>
      </c>
    </row>
    <row r="380" spans="1:10" s="29" customFormat="1" ht="47.25">
      <c r="A380" s="85" t="s">
        <v>134</v>
      </c>
      <c r="B380" s="21" t="s">
        <v>115</v>
      </c>
      <c r="C380" s="14" t="s">
        <v>7</v>
      </c>
      <c r="D380" s="21" t="s">
        <v>45</v>
      </c>
      <c r="E380" s="18">
        <f t="shared" si="78"/>
        <v>100</v>
      </c>
      <c r="F380" s="18">
        <f t="shared" si="78"/>
        <v>251.25305</v>
      </c>
      <c r="G380" s="18">
        <f t="shared" si="78"/>
        <v>251.25305</v>
      </c>
      <c r="H380" s="18">
        <f t="shared" si="76"/>
        <v>0</v>
      </c>
      <c r="I380" s="26">
        <f t="shared" si="77"/>
        <v>251.25</v>
      </c>
      <c r="J380" s="84">
        <f t="shared" si="74"/>
        <v>100</v>
      </c>
    </row>
    <row r="381" spans="1:10" s="29" customFormat="1" ht="47.25">
      <c r="A381" s="85" t="s">
        <v>152</v>
      </c>
      <c r="B381" s="21" t="s">
        <v>115</v>
      </c>
      <c r="C381" s="14" t="s">
        <v>7</v>
      </c>
      <c r="D381" s="21" t="s">
        <v>153</v>
      </c>
      <c r="E381" s="18">
        <v>100</v>
      </c>
      <c r="F381" s="18">
        <v>251.25305</v>
      </c>
      <c r="G381" s="18">
        <v>251.25305</v>
      </c>
      <c r="H381" s="18">
        <f t="shared" si="76"/>
        <v>0</v>
      </c>
      <c r="I381" s="26">
        <f t="shared" si="77"/>
        <v>251.25</v>
      </c>
      <c r="J381" s="84">
        <f t="shared" si="74"/>
        <v>100</v>
      </c>
    </row>
    <row r="382" spans="1:10" s="29" customFormat="1" ht="78.75">
      <c r="A382" s="90" t="s">
        <v>193</v>
      </c>
      <c r="B382" s="21" t="s">
        <v>115</v>
      </c>
      <c r="C382" s="14" t="s">
        <v>194</v>
      </c>
      <c r="D382" s="21" t="s">
        <v>45</v>
      </c>
      <c r="E382" s="18">
        <v>100</v>
      </c>
      <c r="F382" s="18">
        <f t="shared" ref="F382:G384" si="79">F383</f>
        <v>0</v>
      </c>
      <c r="G382" s="18">
        <f t="shared" si="79"/>
        <v>0</v>
      </c>
      <c r="H382" s="18">
        <f t="shared" si="76"/>
        <v>0</v>
      </c>
      <c r="I382" s="26">
        <f t="shared" si="77"/>
        <v>0</v>
      </c>
      <c r="J382" s="84" t="s">
        <v>469</v>
      </c>
    </row>
    <row r="383" spans="1:10" s="29" customFormat="1" ht="63">
      <c r="A383" s="90" t="s">
        <v>195</v>
      </c>
      <c r="B383" s="21" t="s">
        <v>115</v>
      </c>
      <c r="C383" s="14" t="s">
        <v>196</v>
      </c>
      <c r="D383" s="21" t="s">
        <v>45</v>
      </c>
      <c r="E383" s="18">
        <v>100</v>
      </c>
      <c r="F383" s="18">
        <f t="shared" si="79"/>
        <v>0</v>
      </c>
      <c r="G383" s="18">
        <f t="shared" si="79"/>
        <v>0</v>
      </c>
      <c r="H383" s="18">
        <f t="shared" si="76"/>
        <v>0</v>
      </c>
      <c r="I383" s="26">
        <f t="shared" si="77"/>
        <v>0</v>
      </c>
      <c r="J383" s="84" t="s">
        <v>469</v>
      </c>
    </row>
    <row r="384" spans="1:10" s="29" customFormat="1" ht="47.25">
      <c r="A384" s="81" t="s">
        <v>197</v>
      </c>
      <c r="B384" s="21" t="s">
        <v>115</v>
      </c>
      <c r="C384" s="14" t="s">
        <v>198</v>
      </c>
      <c r="D384" s="21" t="s">
        <v>45</v>
      </c>
      <c r="E384" s="18">
        <v>100</v>
      </c>
      <c r="F384" s="18">
        <f t="shared" si="79"/>
        <v>0</v>
      </c>
      <c r="G384" s="18">
        <f t="shared" si="79"/>
        <v>0</v>
      </c>
      <c r="H384" s="18">
        <f t="shared" si="76"/>
        <v>0</v>
      </c>
      <c r="I384" s="26">
        <f t="shared" si="77"/>
        <v>0</v>
      </c>
      <c r="J384" s="84" t="s">
        <v>469</v>
      </c>
    </row>
    <row r="385" spans="1:10" s="29" customFormat="1" ht="47.25">
      <c r="A385" s="85" t="s">
        <v>152</v>
      </c>
      <c r="B385" s="21" t="s">
        <v>115</v>
      </c>
      <c r="C385" s="14" t="s">
        <v>198</v>
      </c>
      <c r="D385" s="21" t="s">
        <v>153</v>
      </c>
      <c r="E385" s="18">
        <v>100</v>
      </c>
      <c r="F385" s="18">
        <v>0</v>
      </c>
      <c r="G385" s="18">
        <v>0</v>
      </c>
      <c r="H385" s="18">
        <f t="shared" si="76"/>
        <v>0</v>
      </c>
      <c r="I385" s="26">
        <f t="shared" si="77"/>
        <v>0</v>
      </c>
      <c r="J385" s="84" t="s">
        <v>469</v>
      </c>
    </row>
    <row r="386" spans="1:10" s="29" customFormat="1" ht="15.75">
      <c r="A386" s="94" t="s">
        <v>80</v>
      </c>
      <c r="B386" s="52" t="s">
        <v>81</v>
      </c>
      <c r="C386" s="52" t="s">
        <v>187</v>
      </c>
      <c r="D386" s="52" t="s">
        <v>45</v>
      </c>
      <c r="E386" s="19">
        <f>E387+E392+E400+E425</f>
        <v>52492.26599</v>
      </c>
      <c r="F386" s="19">
        <f t="shared" ref="F386:G386" si="80">F387+F392+F400+F425</f>
        <v>60944.567430000003</v>
      </c>
      <c r="G386" s="19">
        <f t="shared" si="80"/>
        <v>57623.481540000001</v>
      </c>
      <c r="H386" s="19">
        <f t="shared" si="76"/>
        <v>3321.0858899999998</v>
      </c>
      <c r="I386" s="27">
        <f t="shared" si="77"/>
        <v>109.78</v>
      </c>
      <c r="J386" s="80">
        <f t="shared" ref="J386:J421" si="81">$G386/$F386*100</f>
        <v>94.55</v>
      </c>
    </row>
    <row r="387" spans="1:10" s="29" customFormat="1" ht="15.75">
      <c r="A387" s="100" t="s">
        <v>53</v>
      </c>
      <c r="B387" s="15" t="s">
        <v>70</v>
      </c>
      <c r="C387" s="15" t="s">
        <v>187</v>
      </c>
      <c r="D387" s="15" t="s">
        <v>45</v>
      </c>
      <c r="E387" s="18">
        <v>430</v>
      </c>
      <c r="F387" s="18">
        <f t="shared" ref="F387:G390" si="82">F388</f>
        <v>2581.2454699999998</v>
      </c>
      <c r="G387" s="18">
        <f t="shared" si="82"/>
        <v>2304.2013999999999</v>
      </c>
      <c r="H387" s="18">
        <f t="shared" si="76"/>
        <v>277.04406999999998</v>
      </c>
      <c r="I387" s="26">
        <f t="shared" si="77"/>
        <v>535.86</v>
      </c>
      <c r="J387" s="84">
        <f t="shared" si="81"/>
        <v>89.27</v>
      </c>
    </row>
    <row r="388" spans="1:10" s="29" customFormat="1" ht="47.25">
      <c r="A388" s="87" t="s">
        <v>483</v>
      </c>
      <c r="B388" s="15" t="s">
        <v>70</v>
      </c>
      <c r="C388" s="15" t="s">
        <v>9</v>
      </c>
      <c r="D388" s="15" t="s">
        <v>45</v>
      </c>
      <c r="E388" s="18">
        <v>430</v>
      </c>
      <c r="F388" s="18">
        <f t="shared" si="82"/>
        <v>2581.2454699999998</v>
      </c>
      <c r="G388" s="18">
        <f t="shared" si="82"/>
        <v>2304.2013999999999</v>
      </c>
      <c r="H388" s="18">
        <f t="shared" si="76"/>
        <v>277.04406999999998</v>
      </c>
      <c r="I388" s="26">
        <f t="shared" si="77"/>
        <v>535.86</v>
      </c>
      <c r="J388" s="84">
        <f t="shared" si="81"/>
        <v>89.27</v>
      </c>
    </row>
    <row r="389" spans="1:10" s="29" customFormat="1" ht="47.25">
      <c r="A389" s="92" t="s">
        <v>8</v>
      </c>
      <c r="B389" s="15" t="s">
        <v>70</v>
      </c>
      <c r="C389" s="15" t="s">
        <v>10</v>
      </c>
      <c r="D389" s="15" t="s">
        <v>45</v>
      </c>
      <c r="E389" s="18">
        <v>430</v>
      </c>
      <c r="F389" s="18">
        <f t="shared" si="82"/>
        <v>2581.2454699999998</v>
      </c>
      <c r="G389" s="18">
        <f t="shared" si="82"/>
        <v>2304.2013999999999</v>
      </c>
      <c r="H389" s="18">
        <f t="shared" si="76"/>
        <v>277.04406999999998</v>
      </c>
      <c r="I389" s="26">
        <f t="shared" si="77"/>
        <v>535.86</v>
      </c>
      <c r="J389" s="84">
        <f t="shared" si="81"/>
        <v>89.27</v>
      </c>
    </row>
    <row r="390" spans="1:10" s="29" customFormat="1" ht="31.5">
      <c r="A390" s="81" t="s">
        <v>135</v>
      </c>
      <c r="B390" s="21" t="s">
        <v>70</v>
      </c>
      <c r="C390" s="21" t="s">
        <v>257</v>
      </c>
      <c r="D390" s="21" t="s">
        <v>45</v>
      </c>
      <c r="E390" s="18">
        <v>430</v>
      </c>
      <c r="F390" s="18">
        <f t="shared" si="82"/>
        <v>2581.2454699999998</v>
      </c>
      <c r="G390" s="18">
        <f t="shared" si="82"/>
        <v>2304.2013999999999</v>
      </c>
      <c r="H390" s="18">
        <f t="shared" si="76"/>
        <v>277.04406999999998</v>
      </c>
      <c r="I390" s="26">
        <f t="shared" si="77"/>
        <v>535.86</v>
      </c>
      <c r="J390" s="84">
        <f t="shared" si="81"/>
        <v>89.27</v>
      </c>
    </row>
    <row r="391" spans="1:10" s="29" customFormat="1" ht="31.5">
      <c r="A391" s="81" t="s">
        <v>161</v>
      </c>
      <c r="B391" s="21" t="s">
        <v>70</v>
      </c>
      <c r="C391" s="21" t="s">
        <v>257</v>
      </c>
      <c r="D391" s="21" t="s">
        <v>162</v>
      </c>
      <c r="E391" s="18">
        <v>430</v>
      </c>
      <c r="F391" s="18">
        <v>2581.2454699999998</v>
      </c>
      <c r="G391" s="18">
        <v>2304.2013999999999</v>
      </c>
      <c r="H391" s="18">
        <f t="shared" si="76"/>
        <v>277.04406999999998</v>
      </c>
      <c r="I391" s="26">
        <f t="shared" si="77"/>
        <v>535.86</v>
      </c>
      <c r="J391" s="84">
        <f t="shared" si="81"/>
        <v>89.27</v>
      </c>
    </row>
    <row r="392" spans="1:10" s="29" customFormat="1" ht="15.75">
      <c r="A392" s="81" t="s">
        <v>109</v>
      </c>
      <c r="B392" s="21" t="s">
        <v>110</v>
      </c>
      <c r="C392" s="21" t="s">
        <v>187</v>
      </c>
      <c r="D392" s="21" t="s">
        <v>45</v>
      </c>
      <c r="E392" s="18">
        <f>E393</f>
        <v>3770</v>
      </c>
      <c r="F392" s="18">
        <f>F393</f>
        <v>3515</v>
      </c>
      <c r="G392" s="18">
        <f>G393</f>
        <v>3230</v>
      </c>
      <c r="H392" s="18">
        <f t="shared" si="76"/>
        <v>285</v>
      </c>
      <c r="I392" s="26">
        <f t="shared" si="77"/>
        <v>85.68</v>
      </c>
      <c r="J392" s="84">
        <f t="shared" si="81"/>
        <v>91.89</v>
      </c>
    </row>
    <row r="393" spans="1:10" s="29" customFormat="1" ht="47.25">
      <c r="A393" s="87" t="s">
        <v>349</v>
      </c>
      <c r="B393" s="21" t="s">
        <v>110</v>
      </c>
      <c r="C393" s="21" t="s">
        <v>2</v>
      </c>
      <c r="D393" s="21" t="s">
        <v>45</v>
      </c>
      <c r="E393" s="18">
        <f>E394+E398</f>
        <v>3770</v>
      </c>
      <c r="F393" s="18">
        <f>F394+F398</f>
        <v>3515</v>
      </c>
      <c r="G393" s="18">
        <f>G394+G398</f>
        <v>3230</v>
      </c>
      <c r="H393" s="18">
        <f t="shared" si="76"/>
        <v>285</v>
      </c>
      <c r="I393" s="26">
        <f t="shared" si="77"/>
        <v>85.68</v>
      </c>
      <c r="J393" s="84">
        <f t="shared" si="81"/>
        <v>91.89</v>
      </c>
    </row>
    <row r="394" spans="1:10" s="29" customFormat="1" ht="63">
      <c r="A394" s="91" t="s">
        <v>232</v>
      </c>
      <c r="B394" s="21" t="s">
        <v>110</v>
      </c>
      <c r="C394" s="34" t="s">
        <v>233</v>
      </c>
      <c r="D394" s="21" t="s">
        <v>45</v>
      </c>
      <c r="E394" s="18">
        <f t="shared" ref="E394:G396" si="83">E395</f>
        <v>500</v>
      </c>
      <c r="F394" s="18">
        <f t="shared" si="83"/>
        <v>245</v>
      </c>
      <c r="G394" s="18">
        <f t="shared" si="83"/>
        <v>245</v>
      </c>
      <c r="H394" s="18">
        <f t="shared" si="76"/>
        <v>0</v>
      </c>
      <c r="I394" s="26">
        <f t="shared" si="77"/>
        <v>49</v>
      </c>
      <c r="J394" s="84">
        <f t="shared" si="81"/>
        <v>100</v>
      </c>
    </row>
    <row r="395" spans="1:10" s="29" customFormat="1" ht="15.75">
      <c r="A395" s="90" t="s">
        <v>312</v>
      </c>
      <c r="B395" s="21" t="s">
        <v>110</v>
      </c>
      <c r="C395" s="23" t="s">
        <v>275</v>
      </c>
      <c r="D395" s="21" t="s">
        <v>45</v>
      </c>
      <c r="E395" s="18">
        <f t="shared" si="83"/>
        <v>500</v>
      </c>
      <c r="F395" s="18">
        <f t="shared" si="83"/>
        <v>245</v>
      </c>
      <c r="G395" s="18">
        <f t="shared" si="83"/>
        <v>245</v>
      </c>
      <c r="H395" s="18">
        <f t="shared" si="76"/>
        <v>0</v>
      </c>
      <c r="I395" s="26">
        <f t="shared" si="77"/>
        <v>49</v>
      </c>
      <c r="J395" s="84">
        <f t="shared" si="81"/>
        <v>100</v>
      </c>
    </row>
    <row r="396" spans="1:10" s="29" customFormat="1" ht="31.5">
      <c r="A396" s="87" t="s">
        <v>362</v>
      </c>
      <c r="B396" s="23" t="s">
        <v>110</v>
      </c>
      <c r="C396" s="34" t="s">
        <v>363</v>
      </c>
      <c r="D396" s="21" t="s">
        <v>45</v>
      </c>
      <c r="E396" s="17">
        <f t="shared" si="83"/>
        <v>500</v>
      </c>
      <c r="F396" s="17">
        <f t="shared" si="83"/>
        <v>245</v>
      </c>
      <c r="G396" s="17">
        <f t="shared" si="83"/>
        <v>245</v>
      </c>
      <c r="H396" s="17">
        <f t="shared" si="76"/>
        <v>0</v>
      </c>
      <c r="I396" s="25">
        <f t="shared" si="77"/>
        <v>49</v>
      </c>
      <c r="J396" s="82">
        <f t="shared" si="81"/>
        <v>100</v>
      </c>
    </row>
    <row r="397" spans="1:10" s="29" customFormat="1" ht="31.5">
      <c r="A397" s="81" t="s">
        <v>272</v>
      </c>
      <c r="B397" s="23" t="s">
        <v>110</v>
      </c>
      <c r="C397" s="34" t="s">
        <v>363</v>
      </c>
      <c r="D397" s="21" t="s">
        <v>164</v>
      </c>
      <c r="E397" s="17">
        <v>500</v>
      </c>
      <c r="F397" s="17">
        <v>245</v>
      </c>
      <c r="G397" s="17">
        <v>245</v>
      </c>
      <c r="H397" s="17">
        <f t="shared" si="76"/>
        <v>0</v>
      </c>
      <c r="I397" s="25">
        <f t="shared" si="77"/>
        <v>49</v>
      </c>
      <c r="J397" s="82">
        <f t="shared" si="81"/>
        <v>100</v>
      </c>
    </row>
    <row r="398" spans="1:10" s="29" customFormat="1" ht="110.25">
      <c r="A398" s="87" t="s">
        <v>271</v>
      </c>
      <c r="B398" s="21" t="s">
        <v>110</v>
      </c>
      <c r="C398" s="21" t="s">
        <v>431</v>
      </c>
      <c r="D398" s="21" t="s">
        <v>45</v>
      </c>
      <c r="E398" s="18">
        <f>E399</f>
        <v>3270</v>
      </c>
      <c r="F398" s="18">
        <f>F399</f>
        <v>3270</v>
      </c>
      <c r="G398" s="18">
        <f>G399</f>
        <v>2985</v>
      </c>
      <c r="H398" s="18">
        <f t="shared" si="76"/>
        <v>285</v>
      </c>
      <c r="I398" s="26">
        <f t="shared" si="77"/>
        <v>91.28</v>
      </c>
      <c r="J398" s="84">
        <f t="shared" si="81"/>
        <v>91.28</v>
      </c>
    </row>
    <row r="399" spans="1:10" s="29" customFormat="1" ht="31.5">
      <c r="A399" s="81" t="s">
        <v>272</v>
      </c>
      <c r="B399" s="21" t="s">
        <v>110</v>
      </c>
      <c r="C399" s="21" t="s">
        <v>431</v>
      </c>
      <c r="D399" s="21" t="s">
        <v>164</v>
      </c>
      <c r="E399" s="18">
        <v>3270</v>
      </c>
      <c r="F399" s="18">
        <v>3270</v>
      </c>
      <c r="G399" s="18">
        <v>2985</v>
      </c>
      <c r="H399" s="18">
        <f t="shared" si="76"/>
        <v>285</v>
      </c>
      <c r="I399" s="26">
        <f t="shared" si="77"/>
        <v>91.28</v>
      </c>
      <c r="J399" s="84">
        <f t="shared" si="81"/>
        <v>91.28</v>
      </c>
    </row>
    <row r="400" spans="1:10" s="29" customFormat="1" ht="15.75">
      <c r="A400" s="100" t="s">
        <v>95</v>
      </c>
      <c r="B400" s="21" t="s">
        <v>96</v>
      </c>
      <c r="C400" s="21" t="s">
        <v>187</v>
      </c>
      <c r="D400" s="15" t="s">
        <v>45</v>
      </c>
      <c r="E400" s="17">
        <f>E401+E411</f>
        <v>48144.26599</v>
      </c>
      <c r="F400" s="17">
        <f>F401+F411</f>
        <v>52907.184159999997</v>
      </c>
      <c r="G400" s="17">
        <f t="shared" ref="G400" si="84">G401+G411</f>
        <v>50148.142339999999</v>
      </c>
      <c r="H400" s="17">
        <f t="shared" si="76"/>
        <v>2759.0418199999999</v>
      </c>
      <c r="I400" s="25">
        <f t="shared" si="77"/>
        <v>104.16</v>
      </c>
      <c r="J400" s="82">
        <f t="shared" si="81"/>
        <v>94.79</v>
      </c>
    </row>
    <row r="401" spans="1:10" s="29" customFormat="1" ht="47.25">
      <c r="A401" s="87" t="s">
        <v>483</v>
      </c>
      <c r="B401" s="15" t="s">
        <v>96</v>
      </c>
      <c r="C401" s="15" t="s">
        <v>9</v>
      </c>
      <c r="D401" s="15" t="s">
        <v>45</v>
      </c>
      <c r="E401" s="17">
        <f>E402+E407</f>
        <v>20154.626250000001</v>
      </c>
      <c r="F401" s="17">
        <f t="shared" ref="F401:G401" si="85">F402+F407</f>
        <v>17351.79479</v>
      </c>
      <c r="G401" s="17">
        <f t="shared" si="85"/>
        <v>15493.56237</v>
      </c>
      <c r="H401" s="17">
        <f t="shared" si="76"/>
        <v>1858.23242</v>
      </c>
      <c r="I401" s="25">
        <f t="shared" si="77"/>
        <v>76.87</v>
      </c>
      <c r="J401" s="82">
        <f t="shared" si="81"/>
        <v>89.29</v>
      </c>
    </row>
    <row r="402" spans="1:10" s="29" customFormat="1" ht="47.25">
      <c r="A402" s="87" t="s">
        <v>387</v>
      </c>
      <c r="B402" s="21" t="s">
        <v>96</v>
      </c>
      <c r="C402" s="34" t="s">
        <v>388</v>
      </c>
      <c r="D402" s="15" t="s">
        <v>45</v>
      </c>
      <c r="E402" s="17">
        <f>E403</f>
        <v>14994.30125</v>
      </c>
      <c r="F402" s="17">
        <f>F403</f>
        <v>13229.41279</v>
      </c>
      <c r="G402" s="17">
        <f>G403</f>
        <v>11812.18037</v>
      </c>
      <c r="H402" s="17">
        <f t="shared" si="76"/>
        <v>1417.23242</v>
      </c>
      <c r="I402" s="25">
        <f t="shared" si="77"/>
        <v>78.78</v>
      </c>
      <c r="J402" s="82">
        <f t="shared" si="81"/>
        <v>89.29</v>
      </c>
    </row>
    <row r="403" spans="1:10" s="29" customFormat="1" ht="63">
      <c r="A403" s="87" t="s">
        <v>389</v>
      </c>
      <c r="B403" s="21" t="s">
        <v>96</v>
      </c>
      <c r="C403" s="34" t="s">
        <v>390</v>
      </c>
      <c r="D403" s="15" t="s">
        <v>45</v>
      </c>
      <c r="E403" s="18">
        <f>E404+E405+E406</f>
        <v>14994.30125</v>
      </c>
      <c r="F403" s="18">
        <f>F404+F405+F406</f>
        <v>13229.41279</v>
      </c>
      <c r="G403" s="18">
        <f>G404+G405+G406</f>
        <v>11812.18037</v>
      </c>
      <c r="H403" s="18">
        <f t="shared" si="76"/>
        <v>1417.23242</v>
      </c>
      <c r="I403" s="26">
        <f t="shared" si="77"/>
        <v>78.78</v>
      </c>
      <c r="J403" s="84">
        <f t="shared" si="81"/>
        <v>89.29</v>
      </c>
    </row>
    <row r="404" spans="1:10" s="29" customFormat="1" ht="47.25">
      <c r="A404" s="85" t="s">
        <v>152</v>
      </c>
      <c r="B404" s="21" t="s">
        <v>96</v>
      </c>
      <c r="C404" s="34" t="s">
        <v>390</v>
      </c>
      <c r="D404" s="15" t="s">
        <v>153</v>
      </c>
      <c r="E404" s="18">
        <v>160</v>
      </c>
      <c r="F404" s="18">
        <v>160</v>
      </c>
      <c r="G404" s="18">
        <v>0</v>
      </c>
      <c r="H404" s="18">
        <f t="shared" si="76"/>
        <v>160</v>
      </c>
      <c r="I404" s="26">
        <f t="shared" si="77"/>
        <v>0</v>
      </c>
      <c r="J404" s="84">
        <f t="shared" si="81"/>
        <v>0</v>
      </c>
    </row>
    <row r="405" spans="1:10" s="29" customFormat="1" ht="31.5" outlineLevel="5">
      <c r="A405" s="87" t="s">
        <v>161</v>
      </c>
      <c r="B405" s="21" t="s">
        <v>96</v>
      </c>
      <c r="C405" s="34" t="s">
        <v>390</v>
      </c>
      <c r="D405" s="15" t="s">
        <v>162</v>
      </c>
      <c r="E405" s="17">
        <v>14834.30125</v>
      </c>
      <c r="F405" s="17">
        <v>8827.0264299999999</v>
      </c>
      <c r="G405" s="17">
        <v>7751.0065199999999</v>
      </c>
      <c r="H405" s="17">
        <f t="shared" si="76"/>
        <v>1076.01991</v>
      </c>
      <c r="I405" s="25">
        <f t="shared" si="77"/>
        <v>52.25</v>
      </c>
      <c r="J405" s="82">
        <f t="shared" si="81"/>
        <v>87.81</v>
      </c>
    </row>
    <row r="406" spans="1:10" s="29" customFormat="1" ht="31.5" outlineLevel="5">
      <c r="A406" s="81" t="s">
        <v>163</v>
      </c>
      <c r="B406" s="21" t="s">
        <v>96</v>
      </c>
      <c r="C406" s="34" t="s">
        <v>390</v>
      </c>
      <c r="D406" s="15" t="s">
        <v>164</v>
      </c>
      <c r="E406" s="17">
        <v>0</v>
      </c>
      <c r="F406" s="17">
        <v>4242.3863600000004</v>
      </c>
      <c r="G406" s="17">
        <v>4061.1738500000001</v>
      </c>
      <c r="H406" s="17">
        <f t="shared" si="76"/>
        <v>181.21251000000001</v>
      </c>
      <c r="I406" s="25" t="s">
        <v>469</v>
      </c>
      <c r="J406" s="82">
        <f t="shared" si="81"/>
        <v>95.73</v>
      </c>
    </row>
    <row r="407" spans="1:10" s="29" customFormat="1" ht="33.6" customHeight="1" outlineLevel="5">
      <c r="A407" s="87" t="s">
        <v>514</v>
      </c>
      <c r="B407" s="21" t="s">
        <v>96</v>
      </c>
      <c r="C407" s="21" t="s">
        <v>513</v>
      </c>
      <c r="D407" s="15" t="s">
        <v>46</v>
      </c>
      <c r="E407" s="17">
        <f>E408</f>
        <v>5160.3249999999998</v>
      </c>
      <c r="F407" s="17">
        <f>F408</f>
        <v>4122.3819999999996</v>
      </c>
      <c r="G407" s="17">
        <f>G408</f>
        <v>3681.3820000000001</v>
      </c>
      <c r="H407" s="17">
        <f t="shared" si="76"/>
        <v>441</v>
      </c>
      <c r="I407" s="25">
        <f t="shared" ref="I407:I421" si="86">$G407/$E407*100</f>
        <v>71.34</v>
      </c>
      <c r="J407" s="82">
        <f t="shared" si="81"/>
        <v>89.3</v>
      </c>
    </row>
    <row r="408" spans="1:10" s="29" customFormat="1" ht="94.5" outlineLevel="5">
      <c r="A408" s="87" t="s">
        <v>42</v>
      </c>
      <c r="B408" s="21" t="s">
        <v>96</v>
      </c>
      <c r="C408" s="32" t="s">
        <v>391</v>
      </c>
      <c r="D408" s="15" t="s">
        <v>45</v>
      </c>
      <c r="E408" s="17">
        <f>E409+E410</f>
        <v>5160.3249999999998</v>
      </c>
      <c r="F408" s="17">
        <f>F409+F410</f>
        <v>4122.3819999999996</v>
      </c>
      <c r="G408" s="17">
        <f>G409+G410</f>
        <v>3681.3820000000001</v>
      </c>
      <c r="H408" s="17">
        <f t="shared" si="76"/>
        <v>441</v>
      </c>
      <c r="I408" s="25">
        <f t="shared" si="86"/>
        <v>71.34</v>
      </c>
      <c r="J408" s="82">
        <f t="shared" si="81"/>
        <v>89.3</v>
      </c>
    </row>
    <row r="409" spans="1:10" s="29" customFormat="1" ht="47.25" outlineLevel="5">
      <c r="A409" s="85" t="s">
        <v>152</v>
      </c>
      <c r="B409" s="21" t="s">
        <v>96</v>
      </c>
      <c r="C409" s="32" t="s">
        <v>391</v>
      </c>
      <c r="D409" s="15" t="s">
        <v>153</v>
      </c>
      <c r="E409" s="17">
        <v>100</v>
      </c>
      <c r="F409" s="17">
        <v>100</v>
      </c>
      <c r="G409" s="17">
        <v>34.336410000000001</v>
      </c>
      <c r="H409" s="17">
        <f t="shared" si="76"/>
        <v>65.663589999999999</v>
      </c>
      <c r="I409" s="25">
        <f t="shared" si="86"/>
        <v>34.340000000000003</v>
      </c>
      <c r="J409" s="82">
        <f t="shared" si="81"/>
        <v>34.340000000000003</v>
      </c>
    </row>
    <row r="410" spans="1:10" s="29" customFormat="1" ht="31.5" outlineLevel="5">
      <c r="A410" s="81" t="s">
        <v>272</v>
      </c>
      <c r="B410" s="21" t="s">
        <v>96</v>
      </c>
      <c r="C410" s="32" t="s">
        <v>391</v>
      </c>
      <c r="D410" s="15" t="s">
        <v>164</v>
      </c>
      <c r="E410" s="17">
        <v>5060.3249999999998</v>
      </c>
      <c r="F410" s="17">
        <v>4022.3820000000001</v>
      </c>
      <c r="G410" s="17">
        <v>3647.0455900000002</v>
      </c>
      <c r="H410" s="17">
        <f t="shared" si="76"/>
        <v>375.33641</v>
      </c>
      <c r="I410" s="25">
        <f t="shared" si="86"/>
        <v>72.069999999999993</v>
      </c>
      <c r="J410" s="82">
        <f t="shared" si="81"/>
        <v>90.67</v>
      </c>
    </row>
    <row r="411" spans="1:10" s="29" customFormat="1" ht="63" outlineLevel="5">
      <c r="A411" s="87" t="s">
        <v>347</v>
      </c>
      <c r="B411" s="21" t="s">
        <v>96</v>
      </c>
      <c r="C411" s="21" t="s">
        <v>220</v>
      </c>
      <c r="D411" s="21" t="s">
        <v>45</v>
      </c>
      <c r="E411" s="17">
        <f>E412</f>
        <v>27989.639739999999</v>
      </c>
      <c r="F411" s="17">
        <f t="shared" ref="F411:G411" si="87">F412</f>
        <v>35555.389369999997</v>
      </c>
      <c r="G411" s="17">
        <f t="shared" si="87"/>
        <v>34654.579969999999</v>
      </c>
      <c r="H411" s="17">
        <f t="shared" si="76"/>
        <v>900.80939999999998</v>
      </c>
      <c r="I411" s="25">
        <f t="shared" si="86"/>
        <v>123.81</v>
      </c>
      <c r="J411" s="82">
        <f t="shared" si="81"/>
        <v>97.47</v>
      </c>
    </row>
    <row r="412" spans="1:10" s="29" customFormat="1" ht="15.75" outlineLevel="5">
      <c r="A412" s="88" t="s">
        <v>392</v>
      </c>
      <c r="B412" s="21" t="s">
        <v>96</v>
      </c>
      <c r="C412" s="21" t="s">
        <v>393</v>
      </c>
      <c r="D412" s="21" t="s">
        <v>45</v>
      </c>
      <c r="E412" s="17">
        <f>E413+E418</f>
        <v>27989.639739999999</v>
      </c>
      <c r="F412" s="17">
        <f t="shared" ref="F412:G412" si="88">F413+F418</f>
        <v>35555.389369999997</v>
      </c>
      <c r="G412" s="17">
        <f t="shared" si="88"/>
        <v>34654.579969999999</v>
      </c>
      <c r="H412" s="17">
        <f t="shared" si="76"/>
        <v>900.80939999999998</v>
      </c>
      <c r="I412" s="25">
        <f t="shared" si="86"/>
        <v>123.81</v>
      </c>
      <c r="J412" s="82">
        <f t="shared" si="81"/>
        <v>97.47</v>
      </c>
    </row>
    <row r="413" spans="1:10" s="29" customFormat="1" ht="48" customHeight="1" outlineLevel="5">
      <c r="A413" s="87" t="s">
        <v>516</v>
      </c>
      <c r="B413" s="21" t="s">
        <v>96</v>
      </c>
      <c r="C413" s="21" t="s">
        <v>515</v>
      </c>
      <c r="D413" s="21" t="s">
        <v>45</v>
      </c>
      <c r="E413" s="17">
        <f>E415+E417</f>
        <v>9915.6395400000001</v>
      </c>
      <c r="F413" s="17">
        <f>F415+F417</f>
        <v>10560.744769999999</v>
      </c>
      <c r="G413" s="17">
        <f>G415+G417</f>
        <v>10560.744769999999</v>
      </c>
      <c r="H413" s="17">
        <f t="shared" si="76"/>
        <v>0</v>
      </c>
      <c r="I413" s="25">
        <f t="shared" si="86"/>
        <v>106.51</v>
      </c>
      <c r="J413" s="82">
        <f t="shared" si="81"/>
        <v>100</v>
      </c>
    </row>
    <row r="414" spans="1:10" s="29" customFormat="1" ht="63" outlineLevel="5">
      <c r="A414" s="81" t="s">
        <v>269</v>
      </c>
      <c r="B414" s="21" t="s">
        <v>96</v>
      </c>
      <c r="C414" s="21" t="s">
        <v>453</v>
      </c>
      <c r="D414" s="21" t="s">
        <v>45</v>
      </c>
      <c r="E414" s="18">
        <f>E415</f>
        <v>2342.42083</v>
      </c>
      <c r="F414" s="18">
        <f>F415</f>
        <v>2781.6247400000002</v>
      </c>
      <c r="G414" s="18">
        <f>G415</f>
        <v>2781.6247400000002</v>
      </c>
      <c r="H414" s="18">
        <f t="shared" si="76"/>
        <v>0</v>
      </c>
      <c r="I414" s="26">
        <f t="shared" si="86"/>
        <v>118.75</v>
      </c>
      <c r="J414" s="84">
        <f t="shared" si="81"/>
        <v>100</v>
      </c>
    </row>
    <row r="415" spans="1:10" s="29" customFormat="1" ht="31.5" outlineLevel="5">
      <c r="A415" s="81" t="s">
        <v>163</v>
      </c>
      <c r="B415" s="21" t="s">
        <v>96</v>
      </c>
      <c r="C415" s="21" t="s">
        <v>453</v>
      </c>
      <c r="D415" s="21" t="s">
        <v>164</v>
      </c>
      <c r="E415" s="18">
        <v>2342.42083</v>
      </c>
      <c r="F415" s="18">
        <v>2781.6247400000002</v>
      </c>
      <c r="G415" s="18">
        <v>2781.6247400000002</v>
      </c>
      <c r="H415" s="18">
        <f t="shared" si="76"/>
        <v>0</v>
      </c>
      <c r="I415" s="26">
        <f t="shared" si="86"/>
        <v>118.75</v>
      </c>
      <c r="J415" s="84">
        <f t="shared" si="81"/>
        <v>100</v>
      </c>
    </row>
    <row r="416" spans="1:10" s="29" customFormat="1" ht="78.75">
      <c r="A416" s="87" t="s">
        <v>270</v>
      </c>
      <c r="B416" s="21" t="s">
        <v>96</v>
      </c>
      <c r="C416" s="21" t="s">
        <v>453</v>
      </c>
      <c r="D416" s="21" t="s">
        <v>45</v>
      </c>
      <c r="E416" s="17">
        <f>E417</f>
        <v>7573.2187100000001</v>
      </c>
      <c r="F416" s="17">
        <f>F417</f>
        <v>7779.12003</v>
      </c>
      <c r="G416" s="17">
        <f>G417</f>
        <v>7779.12003</v>
      </c>
      <c r="H416" s="17">
        <f t="shared" si="76"/>
        <v>0</v>
      </c>
      <c r="I416" s="25">
        <f t="shared" si="86"/>
        <v>102.72</v>
      </c>
      <c r="J416" s="82">
        <f t="shared" si="81"/>
        <v>100</v>
      </c>
    </row>
    <row r="417" spans="1:10" s="29" customFormat="1" ht="31.5" outlineLevel="2">
      <c r="A417" s="81" t="s">
        <v>163</v>
      </c>
      <c r="B417" s="21" t="s">
        <v>96</v>
      </c>
      <c r="C417" s="21" t="s">
        <v>453</v>
      </c>
      <c r="D417" s="21" t="s">
        <v>164</v>
      </c>
      <c r="E417" s="17">
        <v>7573.2187100000001</v>
      </c>
      <c r="F417" s="17">
        <v>7779.12003</v>
      </c>
      <c r="G417" s="17">
        <v>7779.12003</v>
      </c>
      <c r="H417" s="17">
        <f t="shared" si="76"/>
        <v>0</v>
      </c>
      <c r="I417" s="25">
        <f t="shared" si="86"/>
        <v>102.72</v>
      </c>
      <c r="J417" s="82">
        <f t="shared" si="81"/>
        <v>100</v>
      </c>
    </row>
    <row r="418" spans="1:10" s="29" customFormat="1" ht="94.5" outlineLevel="2">
      <c r="A418" s="87" t="s">
        <v>394</v>
      </c>
      <c r="B418" s="21" t="s">
        <v>96</v>
      </c>
      <c r="C418" s="34" t="s">
        <v>395</v>
      </c>
      <c r="D418" s="21" t="s">
        <v>45</v>
      </c>
      <c r="E418" s="17">
        <f>E419+E421</f>
        <v>18074.000199999999</v>
      </c>
      <c r="F418" s="17">
        <f>F419+F421</f>
        <v>24994.6446</v>
      </c>
      <c r="G418" s="17">
        <f>G419+G421</f>
        <v>24093.835200000001</v>
      </c>
      <c r="H418" s="17">
        <f t="shared" si="76"/>
        <v>900.80939999999998</v>
      </c>
      <c r="I418" s="25">
        <f t="shared" si="86"/>
        <v>133.31</v>
      </c>
      <c r="J418" s="82">
        <f t="shared" si="81"/>
        <v>96.4</v>
      </c>
    </row>
    <row r="419" spans="1:10" s="29" customFormat="1" ht="63" outlineLevel="5">
      <c r="A419" s="87" t="s">
        <v>396</v>
      </c>
      <c r="B419" s="21" t="s">
        <v>96</v>
      </c>
      <c r="C419" s="32" t="s">
        <v>397</v>
      </c>
      <c r="D419" s="21" t="s">
        <v>45</v>
      </c>
      <c r="E419" s="18">
        <f>E420</f>
        <v>12784.77</v>
      </c>
      <c r="F419" s="18">
        <f>F420</f>
        <v>22360.799999999999</v>
      </c>
      <c r="G419" s="18">
        <f>G420</f>
        <v>21459.990600000001</v>
      </c>
      <c r="H419" s="18">
        <f t="shared" si="76"/>
        <v>900.80939999999998</v>
      </c>
      <c r="I419" s="26">
        <f t="shared" si="86"/>
        <v>167.86</v>
      </c>
      <c r="J419" s="84">
        <f t="shared" si="81"/>
        <v>95.97</v>
      </c>
    </row>
    <row r="420" spans="1:10" s="29" customFormat="1" ht="15.75" outlineLevel="5">
      <c r="A420" s="100" t="s">
        <v>159</v>
      </c>
      <c r="B420" s="21" t="s">
        <v>96</v>
      </c>
      <c r="C420" s="32" t="s">
        <v>397</v>
      </c>
      <c r="D420" s="21" t="s">
        <v>160</v>
      </c>
      <c r="E420" s="17">
        <v>12784.77</v>
      </c>
      <c r="F420" s="17">
        <v>22360.799999999999</v>
      </c>
      <c r="G420" s="17">
        <v>21459.990600000001</v>
      </c>
      <c r="H420" s="17">
        <f t="shared" si="76"/>
        <v>900.80939999999998</v>
      </c>
      <c r="I420" s="25">
        <f t="shared" si="86"/>
        <v>167.86</v>
      </c>
      <c r="J420" s="82">
        <f t="shared" si="81"/>
        <v>95.97</v>
      </c>
    </row>
    <row r="421" spans="1:10" s="29" customFormat="1" ht="78.75" outlineLevel="5">
      <c r="A421" s="87" t="s">
        <v>398</v>
      </c>
      <c r="B421" s="21" t="s">
        <v>96</v>
      </c>
      <c r="C421" s="32" t="s">
        <v>399</v>
      </c>
      <c r="D421" s="21" t="s">
        <v>45</v>
      </c>
      <c r="E421" s="18">
        <f>E422+E423+E424</f>
        <v>5289.2302</v>
      </c>
      <c r="F421" s="18">
        <f>F422+F423+F424</f>
        <v>2633.8445999999999</v>
      </c>
      <c r="G421" s="18">
        <f>G422+G423+G424</f>
        <v>2633.8445999999999</v>
      </c>
      <c r="H421" s="18">
        <f t="shared" si="76"/>
        <v>0</v>
      </c>
      <c r="I421" s="26">
        <f t="shared" si="86"/>
        <v>49.8</v>
      </c>
      <c r="J421" s="84">
        <f t="shared" si="81"/>
        <v>100</v>
      </c>
    </row>
    <row r="422" spans="1:10" s="29" customFormat="1" ht="31.5">
      <c r="A422" s="81" t="s">
        <v>154</v>
      </c>
      <c r="B422" s="21" t="s">
        <v>96</v>
      </c>
      <c r="C422" s="32" t="s">
        <v>399</v>
      </c>
      <c r="D422" s="21" t="s">
        <v>155</v>
      </c>
      <c r="E422" s="17">
        <v>0</v>
      </c>
      <c r="F422" s="17">
        <v>0</v>
      </c>
      <c r="G422" s="17">
        <v>0</v>
      </c>
      <c r="H422" s="17">
        <f t="shared" si="76"/>
        <v>0</v>
      </c>
      <c r="I422" s="25" t="s">
        <v>469</v>
      </c>
      <c r="J422" s="82" t="s">
        <v>469</v>
      </c>
    </row>
    <row r="423" spans="1:10" s="29" customFormat="1" ht="47.25">
      <c r="A423" s="85" t="s">
        <v>152</v>
      </c>
      <c r="B423" s="21" t="s">
        <v>96</v>
      </c>
      <c r="C423" s="32" t="s">
        <v>399</v>
      </c>
      <c r="D423" s="21" t="s">
        <v>153</v>
      </c>
      <c r="E423" s="17">
        <v>0</v>
      </c>
      <c r="F423" s="17">
        <v>0</v>
      </c>
      <c r="G423" s="17">
        <v>0</v>
      </c>
      <c r="H423" s="17">
        <f t="shared" si="76"/>
        <v>0</v>
      </c>
      <c r="I423" s="25" t="s">
        <v>469</v>
      </c>
      <c r="J423" s="82" t="s">
        <v>469</v>
      </c>
    </row>
    <row r="424" spans="1:10" s="29" customFormat="1" ht="15.75" outlineLevel="2">
      <c r="A424" s="100" t="s">
        <v>159</v>
      </c>
      <c r="B424" s="21" t="s">
        <v>96</v>
      </c>
      <c r="C424" s="32" t="s">
        <v>399</v>
      </c>
      <c r="D424" s="21" t="s">
        <v>160</v>
      </c>
      <c r="E424" s="17">
        <v>5289.2302</v>
      </c>
      <c r="F424" s="17">
        <v>2633.8445999999999</v>
      </c>
      <c r="G424" s="17">
        <v>2633.8445999999999</v>
      </c>
      <c r="H424" s="17">
        <f t="shared" si="76"/>
        <v>0</v>
      </c>
      <c r="I424" s="25">
        <f t="shared" ref="I424:I435" si="89">$G424/$E424*100</f>
        <v>49.8</v>
      </c>
      <c r="J424" s="82">
        <f t="shared" ref="J424:J455" si="90">$G424/$F424*100</f>
        <v>100</v>
      </c>
    </row>
    <row r="425" spans="1:10" s="29" customFormat="1" ht="15.75" outlineLevel="5">
      <c r="A425" s="81" t="s">
        <v>136</v>
      </c>
      <c r="B425" s="21" t="s">
        <v>137</v>
      </c>
      <c r="C425" s="21" t="s">
        <v>187</v>
      </c>
      <c r="D425" s="21" t="s">
        <v>45</v>
      </c>
      <c r="E425" s="17">
        <f>E426+E431+E436+E442</f>
        <v>148</v>
      </c>
      <c r="F425" s="17">
        <f t="shared" ref="F425:G425" si="91">F426+F431+F436+F442</f>
        <v>1941.1378</v>
      </c>
      <c r="G425" s="17">
        <f t="shared" si="91"/>
        <v>1941.1378</v>
      </c>
      <c r="H425" s="17">
        <f t="shared" si="76"/>
        <v>0</v>
      </c>
      <c r="I425" s="25">
        <f t="shared" si="89"/>
        <v>1311.58</v>
      </c>
      <c r="J425" s="82">
        <f t="shared" si="90"/>
        <v>100</v>
      </c>
    </row>
    <row r="426" spans="1:10" s="29" customFormat="1" ht="47.25" outlineLevel="5">
      <c r="A426" s="81" t="s">
        <v>349</v>
      </c>
      <c r="B426" s="21" t="s">
        <v>137</v>
      </c>
      <c r="C426" s="21" t="s">
        <v>2</v>
      </c>
      <c r="D426" s="21" t="s">
        <v>45</v>
      </c>
      <c r="E426" s="18">
        <v>48</v>
      </c>
      <c r="F426" s="18">
        <f t="shared" ref="F426:G429" si="92">F427</f>
        <v>12</v>
      </c>
      <c r="G426" s="18">
        <f t="shared" si="92"/>
        <v>12</v>
      </c>
      <c r="H426" s="18">
        <f t="shared" si="76"/>
        <v>0</v>
      </c>
      <c r="I426" s="26">
        <f t="shared" si="89"/>
        <v>25</v>
      </c>
      <c r="J426" s="84">
        <f t="shared" si="90"/>
        <v>100</v>
      </c>
    </row>
    <row r="427" spans="1:10" s="29" customFormat="1" ht="47.25" outlineLevel="5">
      <c r="A427" s="81" t="s">
        <v>351</v>
      </c>
      <c r="B427" s="21" t="s">
        <v>137</v>
      </c>
      <c r="C427" s="21" t="s">
        <v>38</v>
      </c>
      <c r="D427" s="21" t="s">
        <v>45</v>
      </c>
      <c r="E427" s="18">
        <v>48</v>
      </c>
      <c r="F427" s="18">
        <f t="shared" si="92"/>
        <v>12</v>
      </c>
      <c r="G427" s="18">
        <f t="shared" si="92"/>
        <v>12</v>
      </c>
      <c r="H427" s="18">
        <f t="shared" si="76"/>
        <v>0</v>
      </c>
      <c r="I427" s="26">
        <f t="shared" si="89"/>
        <v>25</v>
      </c>
      <c r="J427" s="84">
        <f t="shared" si="90"/>
        <v>100</v>
      </c>
    </row>
    <row r="428" spans="1:10" s="29" customFormat="1" ht="47.25" outlineLevel="5">
      <c r="A428" s="81" t="s">
        <v>284</v>
      </c>
      <c r="B428" s="21" t="s">
        <v>137</v>
      </c>
      <c r="C428" s="21" t="s">
        <v>286</v>
      </c>
      <c r="D428" s="21" t="s">
        <v>45</v>
      </c>
      <c r="E428" s="18">
        <v>48</v>
      </c>
      <c r="F428" s="18">
        <f t="shared" si="92"/>
        <v>12</v>
      </c>
      <c r="G428" s="18">
        <f t="shared" si="92"/>
        <v>12</v>
      </c>
      <c r="H428" s="18">
        <f t="shared" si="76"/>
        <v>0</v>
      </c>
      <c r="I428" s="26">
        <f t="shared" si="89"/>
        <v>25</v>
      </c>
      <c r="J428" s="84">
        <f t="shared" si="90"/>
        <v>100</v>
      </c>
    </row>
    <row r="429" spans="1:10" s="29" customFormat="1" ht="15.75" outlineLevel="5">
      <c r="A429" s="81" t="s">
        <v>285</v>
      </c>
      <c r="B429" s="21" t="s">
        <v>137</v>
      </c>
      <c r="C429" s="21" t="s">
        <v>287</v>
      </c>
      <c r="D429" s="21" t="s">
        <v>45</v>
      </c>
      <c r="E429" s="18">
        <v>48</v>
      </c>
      <c r="F429" s="18">
        <f t="shared" si="92"/>
        <v>12</v>
      </c>
      <c r="G429" s="18">
        <f t="shared" si="92"/>
        <v>12</v>
      </c>
      <c r="H429" s="18">
        <f t="shared" si="76"/>
        <v>0</v>
      </c>
      <c r="I429" s="26">
        <f t="shared" si="89"/>
        <v>25</v>
      </c>
      <c r="J429" s="84">
        <f t="shared" si="90"/>
        <v>100</v>
      </c>
    </row>
    <row r="430" spans="1:10" s="29" customFormat="1" ht="31.5" outlineLevel="5">
      <c r="A430" s="81" t="s">
        <v>272</v>
      </c>
      <c r="B430" s="21" t="s">
        <v>137</v>
      </c>
      <c r="C430" s="21" t="s">
        <v>287</v>
      </c>
      <c r="D430" s="21" t="s">
        <v>164</v>
      </c>
      <c r="E430" s="18">
        <v>48</v>
      </c>
      <c r="F430" s="18">
        <v>12</v>
      </c>
      <c r="G430" s="18">
        <v>12</v>
      </c>
      <c r="H430" s="18">
        <f t="shared" si="76"/>
        <v>0</v>
      </c>
      <c r="I430" s="26">
        <f t="shared" si="89"/>
        <v>25</v>
      </c>
      <c r="J430" s="84">
        <f t="shared" si="90"/>
        <v>100</v>
      </c>
    </row>
    <row r="431" spans="1:10" s="29" customFormat="1" ht="47.25" outlineLevel="5">
      <c r="A431" s="87" t="s">
        <v>483</v>
      </c>
      <c r="B431" s="21" t="s">
        <v>137</v>
      </c>
      <c r="C431" s="21" t="s">
        <v>9</v>
      </c>
      <c r="D431" s="21" t="s">
        <v>45</v>
      </c>
      <c r="E431" s="17">
        <f>E432</f>
        <v>100</v>
      </c>
      <c r="F431" s="17">
        <f>F432</f>
        <v>507.62200000000001</v>
      </c>
      <c r="G431" s="17">
        <f>G432</f>
        <v>507.62200000000001</v>
      </c>
      <c r="H431" s="17">
        <f t="shared" si="76"/>
        <v>0</v>
      </c>
      <c r="I431" s="25">
        <f t="shared" si="89"/>
        <v>507.62</v>
      </c>
      <c r="J431" s="82">
        <f t="shared" si="90"/>
        <v>100</v>
      </c>
    </row>
    <row r="432" spans="1:10" s="29" customFormat="1" ht="15.75" outlineLevel="5">
      <c r="A432" s="87" t="s">
        <v>11</v>
      </c>
      <c r="B432" s="21" t="s">
        <v>137</v>
      </c>
      <c r="C432" s="21" t="s">
        <v>12</v>
      </c>
      <c r="D432" s="21" t="s">
        <v>45</v>
      </c>
      <c r="E432" s="18">
        <v>100</v>
      </c>
      <c r="F432" s="18">
        <f>F434</f>
        <v>507.62200000000001</v>
      </c>
      <c r="G432" s="18">
        <f>G434</f>
        <v>507.62200000000001</v>
      </c>
      <c r="H432" s="18">
        <f t="shared" si="76"/>
        <v>0</v>
      </c>
      <c r="I432" s="26">
        <f t="shared" si="89"/>
        <v>507.62</v>
      </c>
      <c r="J432" s="84">
        <f t="shared" si="90"/>
        <v>100</v>
      </c>
    </row>
    <row r="433" spans="1:10" s="29" customFormat="1" ht="94.5" outlineLevel="5">
      <c r="A433" s="91" t="s">
        <v>518</v>
      </c>
      <c r="B433" s="21" t="s">
        <v>137</v>
      </c>
      <c r="C433" s="34" t="s">
        <v>517</v>
      </c>
      <c r="D433" s="21" t="s">
        <v>45</v>
      </c>
      <c r="E433" s="18">
        <v>100</v>
      </c>
      <c r="F433" s="18">
        <f>F434</f>
        <v>507.62200000000001</v>
      </c>
      <c r="G433" s="18">
        <f>G434</f>
        <v>507.62200000000001</v>
      </c>
      <c r="H433" s="18">
        <f t="shared" si="76"/>
        <v>0</v>
      </c>
      <c r="I433" s="26">
        <f t="shared" si="89"/>
        <v>507.62</v>
      </c>
      <c r="J433" s="84">
        <f t="shared" si="90"/>
        <v>100</v>
      </c>
    </row>
    <row r="434" spans="1:10" s="29" customFormat="1" ht="47.25" outlineLevel="5">
      <c r="A434" s="91" t="s">
        <v>296</v>
      </c>
      <c r="B434" s="21" t="s">
        <v>137</v>
      </c>
      <c r="C434" s="34" t="s">
        <v>13</v>
      </c>
      <c r="D434" s="21" t="s">
        <v>45</v>
      </c>
      <c r="E434" s="18">
        <v>100</v>
      </c>
      <c r="F434" s="18">
        <f>F435</f>
        <v>507.62200000000001</v>
      </c>
      <c r="G434" s="18">
        <f>G435</f>
        <v>507.62200000000001</v>
      </c>
      <c r="H434" s="18">
        <f t="shared" si="76"/>
        <v>0</v>
      </c>
      <c r="I434" s="26">
        <f t="shared" si="89"/>
        <v>507.62</v>
      </c>
      <c r="J434" s="84">
        <f t="shared" si="90"/>
        <v>100</v>
      </c>
    </row>
    <row r="435" spans="1:10" s="29" customFormat="1" ht="47.25" outlineLevel="5">
      <c r="A435" s="85" t="s">
        <v>152</v>
      </c>
      <c r="B435" s="21" t="s">
        <v>137</v>
      </c>
      <c r="C435" s="34" t="s">
        <v>13</v>
      </c>
      <c r="D435" s="21" t="s">
        <v>153</v>
      </c>
      <c r="E435" s="18">
        <v>100</v>
      </c>
      <c r="F435" s="18">
        <v>507.62200000000001</v>
      </c>
      <c r="G435" s="18">
        <v>507.62200000000001</v>
      </c>
      <c r="H435" s="18">
        <f t="shared" si="76"/>
        <v>0</v>
      </c>
      <c r="I435" s="26">
        <f t="shared" si="89"/>
        <v>507.62</v>
      </c>
      <c r="J435" s="84">
        <f t="shared" si="90"/>
        <v>100</v>
      </c>
    </row>
    <row r="436" spans="1:10" s="29" customFormat="1" ht="63" outlineLevel="5">
      <c r="A436" s="87" t="s">
        <v>347</v>
      </c>
      <c r="B436" s="21" t="s">
        <v>137</v>
      </c>
      <c r="C436" s="21" t="s">
        <v>220</v>
      </c>
      <c r="D436" s="21" t="s">
        <v>45</v>
      </c>
      <c r="E436" s="17">
        <f t="shared" ref="E436:G438" si="93">E437</f>
        <v>0</v>
      </c>
      <c r="F436" s="17">
        <f t="shared" si="93"/>
        <v>1195.6580300000001</v>
      </c>
      <c r="G436" s="17">
        <f t="shared" si="93"/>
        <v>1195.6580300000001</v>
      </c>
      <c r="H436" s="17">
        <f t="shared" ref="H436:H485" si="94">$F436-$G436</f>
        <v>0</v>
      </c>
      <c r="I436" s="25" t="s">
        <v>469</v>
      </c>
      <c r="J436" s="82">
        <f t="shared" si="90"/>
        <v>100</v>
      </c>
    </row>
    <row r="437" spans="1:10" s="29" customFormat="1" ht="15.75" outlineLevel="5">
      <c r="A437" s="87" t="s">
        <v>392</v>
      </c>
      <c r="B437" s="21" t="s">
        <v>137</v>
      </c>
      <c r="C437" s="21" t="s">
        <v>393</v>
      </c>
      <c r="D437" s="21" t="s">
        <v>45</v>
      </c>
      <c r="E437" s="17">
        <f t="shared" si="93"/>
        <v>0</v>
      </c>
      <c r="F437" s="17">
        <f t="shared" si="93"/>
        <v>1195.6580300000001</v>
      </c>
      <c r="G437" s="17">
        <f t="shared" si="93"/>
        <v>1195.6580300000001</v>
      </c>
      <c r="H437" s="17">
        <f t="shared" si="94"/>
        <v>0</v>
      </c>
      <c r="I437" s="25" t="s">
        <v>469</v>
      </c>
      <c r="J437" s="82">
        <f t="shared" si="90"/>
        <v>100</v>
      </c>
    </row>
    <row r="438" spans="1:10" s="29" customFormat="1" ht="94.5" outlineLevel="5">
      <c r="A438" s="87" t="s">
        <v>394</v>
      </c>
      <c r="B438" s="21" t="s">
        <v>137</v>
      </c>
      <c r="C438" s="21" t="s">
        <v>395</v>
      </c>
      <c r="D438" s="21" t="s">
        <v>45</v>
      </c>
      <c r="E438" s="17">
        <f t="shared" si="93"/>
        <v>0</v>
      </c>
      <c r="F438" s="17">
        <f t="shared" si="93"/>
        <v>1195.6580300000001</v>
      </c>
      <c r="G438" s="17">
        <f t="shared" si="93"/>
        <v>1195.6580300000001</v>
      </c>
      <c r="H438" s="17">
        <f t="shared" si="94"/>
        <v>0</v>
      </c>
      <c r="I438" s="25" t="s">
        <v>469</v>
      </c>
      <c r="J438" s="82">
        <f t="shared" si="90"/>
        <v>100</v>
      </c>
    </row>
    <row r="439" spans="1:10" s="29" customFormat="1" ht="78.75" outlineLevel="5">
      <c r="A439" s="87" t="s">
        <v>307</v>
      </c>
      <c r="B439" s="21" t="s">
        <v>137</v>
      </c>
      <c r="C439" s="32" t="s">
        <v>399</v>
      </c>
      <c r="D439" s="21" t="s">
        <v>45</v>
      </c>
      <c r="E439" s="17">
        <f>E440+E441</f>
        <v>0</v>
      </c>
      <c r="F439" s="17">
        <f>F440+F441</f>
        <v>1195.6580300000001</v>
      </c>
      <c r="G439" s="17">
        <f>G440+G441</f>
        <v>1195.6580300000001</v>
      </c>
      <c r="H439" s="17">
        <f t="shared" si="94"/>
        <v>0</v>
      </c>
      <c r="I439" s="25" t="s">
        <v>469</v>
      </c>
      <c r="J439" s="82">
        <f t="shared" si="90"/>
        <v>100</v>
      </c>
    </row>
    <row r="440" spans="1:10" s="29" customFormat="1" ht="31.5" outlineLevel="5">
      <c r="A440" s="81" t="s">
        <v>154</v>
      </c>
      <c r="B440" s="21" t="s">
        <v>137</v>
      </c>
      <c r="C440" s="32" t="s">
        <v>399</v>
      </c>
      <c r="D440" s="21" t="s">
        <v>155</v>
      </c>
      <c r="E440" s="17">
        <v>0</v>
      </c>
      <c r="F440" s="17">
        <v>796.93678</v>
      </c>
      <c r="G440" s="17">
        <v>796.93678</v>
      </c>
      <c r="H440" s="17">
        <f t="shared" si="94"/>
        <v>0</v>
      </c>
      <c r="I440" s="25" t="s">
        <v>469</v>
      </c>
      <c r="J440" s="82">
        <f t="shared" si="90"/>
        <v>100</v>
      </c>
    </row>
    <row r="441" spans="1:10" s="29" customFormat="1" ht="47.25" outlineLevel="5">
      <c r="A441" s="85" t="s">
        <v>152</v>
      </c>
      <c r="B441" s="21" t="s">
        <v>137</v>
      </c>
      <c r="C441" s="32" t="s">
        <v>399</v>
      </c>
      <c r="D441" s="21" t="s">
        <v>153</v>
      </c>
      <c r="E441" s="17">
        <v>0</v>
      </c>
      <c r="F441" s="17">
        <v>398.72125</v>
      </c>
      <c r="G441" s="17">
        <v>398.72125</v>
      </c>
      <c r="H441" s="17">
        <f t="shared" si="94"/>
        <v>0</v>
      </c>
      <c r="I441" s="25" t="s">
        <v>469</v>
      </c>
      <c r="J441" s="82">
        <f t="shared" si="90"/>
        <v>100</v>
      </c>
    </row>
    <row r="442" spans="1:10" s="29" customFormat="1" ht="47.25" outlineLevel="5">
      <c r="A442" s="81" t="s">
        <v>188</v>
      </c>
      <c r="B442" s="21" t="s">
        <v>137</v>
      </c>
      <c r="C442" s="21" t="s">
        <v>189</v>
      </c>
      <c r="D442" s="21" t="s">
        <v>45</v>
      </c>
      <c r="E442" s="18">
        <f>E443</f>
        <v>0</v>
      </c>
      <c r="F442" s="18">
        <f t="shared" ref="F442:G442" si="95">F443</f>
        <v>225.85776999999999</v>
      </c>
      <c r="G442" s="18">
        <f t="shared" si="95"/>
        <v>225.85776999999999</v>
      </c>
      <c r="H442" s="18">
        <f t="shared" si="94"/>
        <v>0</v>
      </c>
      <c r="I442" s="26" t="e">
        <f>$G442/$E442*100</f>
        <v>#DIV/0!</v>
      </c>
      <c r="J442" s="84">
        <f t="shared" si="90"/>
        <v>100</v>
      </c>
    </row>
    <row r="443" spans="1:10" s="29" customFormat="1" ht="31.5">
      <c r="A443" s="81" t="s">
        <v>121</v>
      </c>
      <c r="B443" s="21">
        <v>1006</v>
      </c>
      <c r="C443" s="14" t="s">
        <v>301</v>
      </c>
      <c r="D443" s="21" t="s">
        <v>45</v>
      </c>
      <c r="E443" s="18">
        <f>E444</f>
        <v>0</v>
      </c>
      <c r="F443" s="18">
        <f>F444</f>
        <v>225.85776999999999</v>
      </c>
      <c r="G443" s="18">
        <f>G444</f>
        <v>225.85776999999999</v>
      </c>
      <c r="H443" s="18">
        <f t="shared" si="94"/>
        <v>0</v>
      </c>
      <c r="I443" s="26" t="s">
        <v>469</v>
      </c>
      <c r="J443" s="84">
        <f t="shared" si="90"/>
        <v>100</v>
      </c>
    </row>
    <row r="444" spans="1:10" s="29" customFormat="1" ht="31.5">
      <c r="A444" s="81" t="s">
        <v>163</v>
      </c>
      <c r="B444" s="21">
        <v>1006</v>
      </c>
      <c r="C444" s="14" t="s">
        <v>301</v>
      </c>
      <c r="D444" s="21" t="s">
        <v>164</v>
      </c>
      <c r="E444" s="18">
        <v>0</v>
      </c>
      <c r="F444" s="18">
        <v>225.85776999999999</v>
      </c>
      <c r="G444" s="18">
        <v>225.85776999999999</v>
      </c>
      <c r="H444" s="18">
        <f t="shared" si="94"/>
        <v>0</v>
      </c>
      <c r="I444" s="26" t="s">
        <v>469</v>
      </c>
      <c r="J444" s="84">
        <f t="shared" si="90"/>
        <v>100</v>
      </c>
    </row>
    <row r="445" spans="1:10" s="29" customFormat="1" ht="15.75" outlineLevel="5">
      <c r="A445" s="94" t="s">
        <v>63</v>
      </c>
      <c r="B445" s="24" t="s">
        <v>74</v>
      </c>
      <c r="C445" s="24" t="s">
        <v>187</v>
      </c>
      <c r="D445" s="24" t="s">
        <v>45</v>
      </c>
      <c r="E445" s="19">
        <f>E446+E455</f>
        <v>15104.91367</v>
      </c>
      <c r="F445" s="19">
        <f>F446+F455</f>
        <v>13447.95717</v>
      </c>
      <c r="G445" s="19">
        <f>G446+G455</f>
        <v>13364.38156</v>
      </c>
      <c r="H445" s="19">
        <f t="shared" si="94"/>
        <v>83.575609999999998</v>
      </c>
      <c r="I445" s="27">
        <f t="shared" ref="I445:I485" si="96">$G445/$E445*100</f>
        <v>88.48</v>
      </c>
      <c r="J445" s="80">
        <f t="shared" si="90"/>
        <v>99.38</v>
      </c>
    </row>
    <row r="446" spans="1:10" s="29" customFormat="1" ht="15.75" outlineLevel="5">
      <c r="A446" s="81" t="s">
        <v>63</v>
      </c>
      <c r="B446" s="21" t="s">
        <v>71</v>
      </c>
      <c r="C446" s="21" t="s">
        <v>187</v>
      </c>
      <c r="D446" s="21" t="s">
        <v>45</v>
      </c>
      <c r="E446" s="17">
        <f t="shared" ref="E446:G447" si="97">E447</f>
        <v>13978.1988</v>
      </c>
      <c r="F446" s="17">
        <f t="shared" si="97"/>
        <v>12321.2423</v>
      </c>
      <c r="G446" s="17">
        <f t="shared" si="97"/>
        <v>12237.66669</v>
      </c>
      <c r="H446" s="17">
        <f t="shared" si="94"/>
        <v>83.575609999999998</v>
      </c>
      <c r="I446" s="25">
        <f t="shared" si="96"/>
        <v>87.55</v>
      </c>
      <c r="J446" s="82">
        <f t="shared" si="90"/>
        <v>99.32</v>
      </c>
    </row>
    <row r="447" spans="1:10" s="29" customFormat="1" ht="47.25" outlineLevel="5">
      <c r="A447" s="83" t="s">
        <v>348</v>
      </c>
      <c r="B447" s="21" t="s">
        <v>71</v>
      </c>
      <c r="C447" s="21" t="s">
        <v>15</v>
      </c>
      <c r="D447" s="21" t="s">
        <v>45</v>
      </c>
      <c r="E447" s="17">
        <f t="shared" si="97"/>
        <v>13978.1988</v>
      </c>
      <c r="F447" s="17">
        <f t="shared" si="97"/>
        <v>12321.2423</v>
      </c>
      <c r="G447" s="17">
        <f t="shared" si="97"/>
        <v>12237.66669</v>
      </c>
      <c r="H447" s="17">
        <f t="shared" si="94"/>
        <v>83.575609999999998</v>
      </c>
      <c r="I447" s="25">
        <f t="shared" si="96"/>
        <v>87.55</v>
      </c>
      <c r="J447" s="82">
        <f t="shared" si="90"/>
        <v>99.32</v>
      </c>
    </row>
    <row r="448" spans="1:10" s="29" customFormat="1" ht="47.25" outlineLevel="5">
      <c r="A448" s="83" t="s">
        <v>14</v>
      </c>
      <c r="B448" s="21" t="s">
        <v>71</v>
      </c>
      <c r="C448" s="21" t="s">
        <v>16</v>
      </c>
      <c r="D448" s="21" t="s">
        <v>45</v>
      </c>
      <c r="E448" s="17">
        <f>E450+E452+E454</f>
        <v>13978.1988</v>
      </c>
      <c r="F448" s="17">
        <f>F450+F452+F454</f>
        <v>12321.2423</v>
      </c>
      <c r="G448" s="17">
        <f>G450+G452+G454</f>
        <v>12237.66669</v>
      </c>
      <c r="H448" s="17">
        <f t="shared" si="94"/>
        <v>83.575609999999998</v>
      </c>
      <c r="I448" s="25">
        <f t="shared" si="96"/>
        <v>87.55</v>
      </c>
      <c r="J448" s="82">
        <f t="shared" si="90"/>
        <v>99.32</v>
      </c>
    </row>
    <row r="449" spans="1:10" s="29" customFormat="1" ht="47.25" outlineLevel="5">
      <c r="A449" s="100" t="s">
        <v>140</v>
      </c>
      <c r="B449" s="16" t="s">
        <v>71</v>
      </c>
      <c r="C449" s="16" t="s">
        <v>17</v>
      </c>
      <c r="D449" s="16" t="s">
        <v>45</v>
      </c>
      <c r="E449" s="18">
        <f>E450</f>
        <v>1759.9680000000001</v>
      </c>
      <c r="F449" s="18">
        <f>F450</f>
        <v>1257.1199999999999</v>
      </c>
      <c r="G449" s="18">
        <f>G450</f>
        <v>1257.1199999999999</v>
      </c>
      <c r="H449" s="18">
        <f t="shared" si="94"/>
        <v>0</v>
      </c>
      <c r="I449" s="26">
        <f t="shared" si="96"/>
        <v>71.430000000000007</v>
      </c>
      <c r="J449" s="84">
        <f t="shared" si="90"/>
        <v>100</v>
      </c>
    </row>
    <row r="450" spans="1:10" s="29" customFormat="1" ht="15.75" outlineLevel="5">
      <c r="A450" s="81" t="s">
        <v>92</v>
      </c>
      <c r="B450" s="16" t="s">
        <v>71</v>
      </c>
      <c r="C450" s="16" t="s">
        <v>17</v>
      </c>
      <c r="D450" s="16" t="s">
        <v>103</v>
      </c>
      <c r="E450" s="18">
        <v>1759.9680000000001</v>
      </c>
      <c r="F450" s="18">
        <v>1257.1199999999999</v>
      </c>
      <c r="G450" s="18">
        <v>1257.1199999999999</v>
      </c>
      <c r="H450" s="18">
        <f t="shared" si="94"/>
        <v>0</v>
      </c>
      <c r="I450" s="26">
        <f t="shared" si="96"/>
        <v>71.430000000000007</v>
      </c>
      <c r="J450" s="84">
        <f t="shared" si="90"/>
        <v>100</v>
      </c>
    </row>
    <row r="451" spans="1:10" s="29" customFormat="1" ht="94.5" outlineLevel="5">
      <c r="A451" s="100" t="s">
        <v>139</v>
      </c>
      <c r="B451" s="16" t="s">
        <v>71</v>
      </c>
      <c r="C451" s="16" t="s">
        <v>18</v>
      </c>
      <c r="D451" s="16" t="s">
        <v>45</v>
      </c>
      <c r="E451" s="18">
        <f>E452</f>
        <v>1200</v>
      </c>
      <c r="F451" s="18">
        <f>F452</f>
        <v>1372.8</v>
      </c>
      <c r="G451" s="18">
        <f>G452</f>
        <v>1289.2243900000001</v>
      </c>
      <c r="H451" s="18">
        <f t="shared" si="94"/>
        <v>83.575609999999998</v>
      </c>
      <c r="I451" s="26">
        <f t="shared" si="96"/>
        <v>107.44</v>
      </c>
      <c r="J451" s="84">
        <f t="shared" si="90"/>
        <v>93.91</v>
      </c>
    </row>
    <row r="452" spans="1:10" s="29" customFormat="1" ht="47.25" outlineLevel="5">
      <c r="A452" s="85" t="s">
        <v>152</v>
      </c>
      <c r="B452" s="16" t="s">
        <v>71</v>
      </c>
      <c r="C452" s="16" t="s">
        <v>18</v>
      </c>
      <c r="D452" s="16" t="s">
        <v>153</v>
      </c>
      <c r="E452" s="18">
        <v>1200</v>
      </c>
      <c r="F452" s="18">
        <v>1372.8</v>
      </c>
      <c r="G452" s="18">
        <v>1289.2243900000001</v>
      </c>
      <c r="H452" s="18">
        <f t="shared" si="94"/>
        <v>83.575609999999998</v>
      </c>
      <c r="I452" s="26">
        <f t="shared" si="96"/>
        <v>107.44</v>
      </c>
      <c r="J452" s="84">
        <f t="shared" si="90"/>
        <v>93.91</v>
      </c>
    </row>
    <row r="453" spans="1:10" s="29" customFormat="1" ht="47.25" outlineLevel="5">
      <c r="A453" s="81" t="s">
        <v>184</v>
      </c>
      <c r="B453" s="16" t="s">
        <v>71</v>
      </c>
      <c r="C453" s="16" t="s">
        <v>19</v>
      </c>
      <c r="D453" s="16" t="s">
        <v>45</v>
      </c>
      <c r="E453" s="18">
        <f>E454</f>
        <v>11018.230799999999</v>
      </c>
      <c r="F453" s="18">
        <f>F454</f>
        <v>9691.3222999999998</v>
      </c>
      <c r="G453" s="18">
        <f>G454</f>
        <v>9691.3222999999998</v>
      </c>
      <c r="H453" s="18">
        <f t="shared" si="94"/>
        <v>0</v>
      </c>
      <c r="I453" s="26">
        <f t="shared" si="96"/>
        <v>87.96</v>
      </c>
      <c r="J453" s="84">
        <f t="shared" si="90"/>
        <v>100</v>
      </c>
    </row>
    <row r="454" spans="1:10" s="29" customFormat="1" ht="15.75" outlineLevel="5">
      <c r="A454" s="81" t="s">
        <v>185</v>
      </c>
      <c r="B454" s="16" t="s">
        <v>71</v>
      </c>
      <c r="C454" s="16" t="s">
        <v>19</v>
      </c>
      <c r="D454" s="16" t="s">
        <v>186</v>
      </c>
      <c r="E454" s="18">
        <v>11018.230799999999</v>
      </c>
      <c r="F454" s="18">
        <v>9691.3222999999998</v>
      </c>
      <c r="G454" s="18">
        <v>9691.3222999999998</v>
      </c>
      <c r="H454" s="18">
        <f t="shared" si="94"/>
        <v>0</v>
      </c>
      <c r="I454" s="26">
        <f t="shared" si="96"/>
        <v>87.96</v>
      </c>
      <c r="J454" s="84">
        <f t="shared" si="90"/>
        <v>100</v>
      </c>
    </row>
    <row r="455" spans="1:10" s="29" customFormat="1" ht="15.75" outlineLevel="5">
      <c r="A455" s="81" t="s">
        <v>278</v>
      </c>
      <c r="B455" s="16" t="s">
        <v>279</v>
      </c>
      <c r="C455" s="16" t="s">
        <v>187</v>
      </c>
      <c r="D455" s="16" t="s">
        <v>45</v>
      </c>
      <c r="E455" s="17">
        <f>E456</f>
        <v>1126.71487</v>
      </c>
      <c r="F455" s="17">
        <f>F456</f>
        <v>1126.71487</v>
      </c>
      <c r="G455" s="17">
        <f>G456</f>
        <v>1126.71487</v>
      </c>
      <c r="H455" s="17">
        <f t="shared" si="94"/>
        <v>0</v>
      </c>
      <c r="I455" s="25">
        <f t="shared" si="96"/>
        <v>100</v>
      </c>
      <c r="J455" s="82">
        <f t="shared" si="90"/>
        <v>100</v>
      </c>
    </row>
    <row r="456" spans="1:10" s="29" customFormat="1" ht="47.25" outlineLevel="5">
      <c r="A456" s="83" t="s">
        <v>348</v>
      </c>
      <c r="B456" s="16" t="s">
        <v>279</v>
      </c>
      <c r="C456" s="21" t="s">
        <v>15</v>
      </c>
      <c r="D456" s="21" t="s">
        <v>45</v>
      </c>
      <c r="E456" s="17">
        <f>E457+E459+E461+E463</f>
        <v>1126.71487</v>
      </c>
      <c r="F456" s="17">
        <f>F457+F459+F461+F463</f>
        <v>1126.71487</v>
      </c>
      <c r="G456" s="17">
        <f>G457+G459+G461+G463</f>
        <v>1126.71487</v>
      </c>
      <c r="H456" s="17">
        <f t="shared" si="94"/>
        <v>0</v>
      </c>
      <c r="I456" s="25">
        <f t="shared" si="96"/>
        <v>100</v>
      </c>
      <c r="J456" s="82">
        <f t="shared" ref="J456:J485" si="98">$G456/$F456*100</f>
        <v>100</v>
      </c>
    </row>
    <row r="457" spans="1:10" s="29" customFormat="1" ht="63" outlineLevel="5">
      <c r="A457" s="87" t="s">
        <v>354</v>
      </c>
      <c r="B457" s="16" t="s">
        <v>279</v>
      </c>
      <c r="C457" s="32" t="s">
        <v>400</v>
      </c>
      <c r="D457" s="16" t="s">
        <v>45</v>
      </c>
      <c r="E457" s="17">
        <v>755.14499999999998</v>
      </c>
      <c r="F457" s="17">
        <v>755.14499999999998</v>
      </c>
      <c r="G457" s="17">
        <f>G458</f>
        <v>755.14499999999998</v>
      </c>
      <c r="H457" s="17">
        <f t="shared" si="94"/>
        <v>0</v>
      </c>
      <c r="I457" s="25">
        <f t="shared" si="96"/>
        <v>100</v>
      </c>
      <c r="J457" s="82">
        <f t="shared" si="98"/>
        <v>100</v>
      </c>
    </row>
    <row r="458" spans="1:10" s="29" customFormat="1" ht="47.25" outlineLevel="5">
      <c r="A458" s="85" t="s">
        <v>152</v>
      </c>
      <c r="B458" s="16" t="s">
        <v>279</v>
      </c>
      <c r="C458" s="32" t="s">
        <v>400</v>
      </c>
      <c r="D458" s="16" t="s">
        <v>153</v>
      </c>
      <c r="E458" s="17">
        <v>755.14499999999998</v>
      </c>
      <c r="F458" s="17">
        <v>755.14499999999998</v>
      </c>
      <c r="G458" s="17">
        <v>755.14499999999998</v>
      </c>
      <c r="H458" s="17">
        <f t="shared" si="94"/>
        <v>0</v>
      </c>
      <c r="I458" s="25">
        <f t="shared" si="96"/>
        <v>100</v>
      </c>
      <c r="J458" s="82">
        <f t="shared" si="98"/>
        <v>100</v>
      </c>
    </row>
    <row r="459" spans="1:10" s="29" customFormat="1" ht="78.75" outlineLevel="5">
      <c r="A459" s="87" t="s">
        <v>355</v>
      </c>
      <c r="B459" s="16" t="s">
        <v>279</v>
      </c>
      <c r="C459" s="32" t="s">
        <v>401</v>
      </c>
      <c r="D459" s="16" t="s">
        <v>45</v>
      </c>
      <c r="E459" s="17">
        <v>23.355</v>
      </c>
      <c r="F459" s="17">
        <v>23.355</v>
      </c>
      <c r="G459" s="17">
        <f>G460</f>
        <v>23.355</v>
      </c>
      <c r="H459" s="17">
        <f t="shared" si="94"/>
        <v>0</v>
      </c>
      <c r="I459" s="25">
        <f t="shared" si="96"/>
        <v>100</v>
      </c>
      <c r="J459" s="82">
        <f t="shared" si="98"/>
        <v>100</v>
      </c>
    </row>
    <row r="460" spans="1:10" s="29" customFormat="1" ht="47.25" outlineLevel="5">
      <c r="A460" s="85" t="s">
        <v>152</v>
      </c>
      <c r="B460" s="16" t="s">
        <v>279</v>
      </c>
      <c r="C460" s="32" t="s">
        <v>401</v>
      </c>
      <c r="D460" s="16" t="s">
        <v>153</v>
      </c>
      <c r="E460" s="17">
        <v>23.355</v>
      </c>
      <c r="F460" s="17">
        <v>23.355</v>
      </c>
      <c r="G460" s="17">
        <v>23.355</v>
      </c>
      <c r="H460" s="17">
        <f t="shared" si="94"/>
        <v>0</v>
      </c>
      <c r="I460" s="25">
        <f t="shared" si="96"/>
        <v>100</v>
      </c>
      <c r="J460" s="82">
        <f t="shared" si="98"/>
        <v>100</v>
      </c>
    </row>
    <row r="461" spans="1:10" s="29" customFormat="1" ht="63" outlineLevel="5">
      <c r="A461" s="87" t="s">
        <v>335</v>
      </c>
      <c r="B461" s="16" t="s">
        <v>279</v>
      </c>
      <c r="C461" s="32" t="s">
        <v>402</v>
      </c>
      <c r="D461" s="16" t="s">
        <v>45</v>
      </c>
      <c r="E461" s="17">
        <f>E462</f>
        <v>337.76841999999999</v>
      </c>
      <c r="F461" s="17">
        <f>F462</f>
        <v>337.76841999999999</v>
      </c>
      <c r="G461" s="17">
        <f>G462</f>
        <v>337.76841999999999</v>
      </c>
      <c r="H461" s="17">
        <f t="shared" si="94"/>
        <v>0</v>
      </c>
      <c r="I461" s="25">
        <f t="shared" si="96"/>
        <v>100</v>
      </c>
      <c r="J461" s="82">
        <f t="shared" si="98"/>
        <v>100</v>
      </c>
    </row>
    <row r="462" spans="1:10" s="29" customFormat="1" ht="47.25" outlineLevel="5">
      <c r="A462" s="85" t="s">
        <v>152</v>
      </c>
      <c r="B462" s="16" t="s">
        <v>279</v>
      </c>
      <c r="C462" s="32" t="s">
        <v>402</v>
      </c>
      <c r="D462" s="16" t="s">
        <v>153</v>
      </c>
      <c r="E462" s="17">
        <v>337.76841999999999</v>
      </c>
      <c r="F462" s="17">
        <v>337.76841999999999</v>
      </c>
      <c r="G462" s="17">
        <v>337.76841999999999</v>
      </c>
      <c r="H462" s="17">
        <f t="shared" si="94"/>
        <v>0</v>
      </c>
      <c r="I462" s="25">
        <f t="shared" si="96"/>
        <v>100</v>
      </c>
      <c r="J462" s="82">
        <f t="shared" si="98"/>
        <v>100</v>
      </c>
    </row>
    <row r="463" spans="1:10" s="29" customFormat="1" ht="78.75" outlineLevel="5">
      <c r="A463" s="87" t="s">
        <v>336</v>
      </c>
      <c r="B463" s="16" t="s">
        <v>279</v>
      </c>
      <c r="C463" s="32" t="s">
        <v>403</v>
      </c>
      <c r="D463" s="16" t="s">
        <v>45</v>
      </c>
      <c r="E463" s="17">
        <f>E464</f>
        <v>10.44645</v>
      </c>
      <c r="F463" s="17">
        <f>F464</f>
        <v>10.44645</v>
      </c>
      <c r="G463" s="17">
        <f>G464</f>
        <v>10.44645</v>
      </c>
      <c r="H463" s="17">
        <f t="shared" si="94"/>
        <v>0</v>
      </c>
      <c r="I463" s="25">
        <f t="shared" si="96"/>
        <v>100</v>
      </c>
      <c r="J463" s="82">
        <f t="shared" si="98"/>
        <v>100</v>
      </c>
    </row>
    <row r="464" spans="1:10" s="29" customFormat="1" ht="47.25" outlineLevel="5">
      <c r="A464" s="85" t="s">
        <v>152</v>
      </c>
      <c r="B464" s="16" t="s">
        <v>279</v>
      </c>
      <c r="C464" s="32" t="s">
        <v>403</v>
      </c>
      <c r="D464" s="16" t="s">
        <v>153</v>
      </c>
      <c r="E464" s="17">
        <v>10.44645</v>
      </c>
      <c r="F464" s="17">
        <v>10.44645</v>
      </c>
      <c r="G464" s="17">
        <v>10.44645</v>
      </c>
      <c r="H464" s="17">
        <f t="shared" si="94"/>
        <v>0</v>
      </c>
      <c r="I464" s="25">
        <f t="shared" si="96"/>
        <v>100</v>
      </c>
      <c r="J464" s="82">
        <f t="shared" si="98"/>
        <v>100</v>
      </c>
    </row>
    <row r="465" spans="1:10" s="2" customFormat="1" ht="15.75" outlineLevel="5">
      <c r="A465" s="94" t="s">
        <v>97</v>
      </c>
      <c r="B465" s="24" t="s">
        <v>98</v>
      </c>
      <c r="C465" s="28" t="s">
        <v>187</v>
      </c>
      <c r="D465" s="24" t="s">
        <v>45</v>
      </c>
      <c r="E465" s="50">
        <v>4700</v>
      </c>
      <c r="F465" s="50">
        <v>4700</v>
      </c>
      <c r="G465" s="50">
        <f>G466</f>
        <v>4700</v>
      </c>
      <c r="H465" s="50">
        <f t="shared" si="94"/>
        <v>0</v>
      </c>
      <c r="I465" s="51">
        <f t="shared" si="96"/>
        <v>100</v>
      </c>
      <c r="J465" s="105">
        <f t="shared" si="98"/>
        <v>100</v>
      </c>
    </row>
    <row r="466" spans="1:10" s="29" customFormat="1" ht="15.75" outlineLevel="5">
      <c r="A466" s="81" t="s">
        <v>99</v>
      </c>
      <c r="B466" s="21" t="s">
        <v>100</v>
      </c>
      <c r="C466" s="14" t="s">
        <v>187</v>
      </c>
      <c r="D466" s="21" t="s">
        <v>45</v>
      </c>
      <c r="E466" s="18">
        <v>4700</v>
      </c>
      <c r="F466" s="18">
        <v>4700</v>
      </c>
      <c r="G466" s="18">
        <f>G467</f>
        <v>4700</v>
      </c>
      <c r="H466" s="18">
        <f t="shared" si="94"/>
        <v>0</v>
      </c>
      <c r="I466" s="26">
        <f t="shared" si="96"/>
        <v>100</v>
      </c>
      <c r="J466" s="84">
        <f t="shared" si="98"/>
        <v>100</v>
      </c>
    </row>
    <row r="467" spans="1:10" s="31" customFormat="1" ht="47.25" outlineLevel="5">
      <c r="A467" s="83" t="s">
        <v>343</v>
      </c>
      <c r="B467" s="21" t="s">
        <v>100</v>
      </c>
      <c r="C467" s="14" t="s">
        <v>203</v>
      </c>
      <c r="D467" s="21" t="s">
        <v>45</v>
      </c>
      <c r="E467" s="18">
        <v>4700</v>
      </c>
      <c r="F467" s="18">
        <v>4700</v>
      </c>
      <c r="G467" s="18">
        <f>G468</f>
        <v>4700</v>
      </c>
      <c r="H467" s="18">
        <f t="shared" si="94"/>
        <v>0</v>
      </c>
      <c r="I467" s="26">
        <f t="shared" si="96"/>
        <v>100</v>
      </c>
      <c r="J467" s="84">
        <f t="shared" si="98"/>
        <v>100</v>
      </c>
    </row>
    <row r="468" spans="1:10" s="31" customFormat="1" ht="94.5" outlineLevel="5">
      <c r="A468" s="92" t="s">
        <v>207</v>
      </c>
      <c r="B468" s="21" t="s">
        <v>100</v>
      </c>
      <c r="C468" s="14" t="s">
        <v>208</v>
      </c>
      <c r="D468" s="21" t="s">
        <v>45</v>
      </c>
      <c r="E468" s="18">
        <v>4700</v>
      </c>
      <c r="F468" s="18">
        <v>4700</v>
      </c>
      <c r="G468" s="18">
        <f>G469</f>
        <v>4700</v>
      </c>
      <c r="H468" s="18">
        <f t="shared" si="94"/>
        <v>0</v>
      </c>
      <c r="I468" s="26">
        <f t="shared" si="96"/>
        <v>100</v>
      </c>
      <c r="J468" s="84">
        <f t="shared" si="98"/>
        <v>100</v>
      </c>
    </row>
    <row r="469" spans="1:10" s="29" customFormat="1" ht="47.25" outlineLevel="5">
      <c r="A469" s="81" t="s">
        <v>141</v>
      </c>
      <c r="B469" s="21" t="s">
        <v>100</v>
      </c>
      <c r="C469" s="14" t="s">
        <v>20</v>
      </c>
      <c r="D469" s="21" t="s">
        <v>45</v>
      </c>
      <c r="E469" s="18">
        <v>4700</v>
      </c>
      <c r="F469" s="18">
        <v>4700</v>
      </c>
      <c r="G469" s="18">
        <f>G470</f>
        <v>4700</v>
      </c>
      <c r="H469" s="18">
        <f t="shared" si="94"/>
        <v>0</v>
      </c>
      <c r="I469" s="26">
        <f t="shared" si="96"/>
        <v>100</v>
      </c>
      <c r="J469" s="84">
        <f t="shared" si="98"/>
        <v>100</v>
      </c>
    </row>
    <row r="470" spans="1:10" s="29" customFormat="1" ht="15.75" outlineLevel="5">
      <c r="A470" s="81" t="s">
        <v>165</v>
      </c>
      <c r="B470" s="21" t="s">
        <v>100</v>
      </c>
      <c r="C470" s="14" t="s">
        <v>20</v>
      </c>
      <c r="D470" s="21" t="s">
        <v>166</v>
      </c>
      <c r="E470" s="18">
        <v>4700</v>
      </c>
      <c r="F470" s="18">
        <v>4700</v>
      </c>
      <c r="G470" s="18">
        <v>4700</v>
      </c>
      <c r="H470" s="18">
        <f t="shared" si="94"/>
        <v>0</v>
      </c>
      <c r="I470" s="26">
        <f t="shared" si="96"/>
        <v>100</v>
      </c>
      <c r="J470" s="84">
        <f t="shared" si="98"/>
        <v>100</v>
      </c>
    </row>
    <row r="471" spans="1:10" s="29" customFormat="1" ht="31.5" outlineLevel="5">
      <c r="A471" s="94" t="s">
        <v>48</v>
      </c>
      <c r="B471" s="52" t="s">
        <v>89</v>
      </c>
      <c r="C471" s="52" t="s">
        <v>187</v>
      </c>
      <c r="D471" s="52" t="s">
        <v>45</v>
      </c>
      <c r="E471" s="50">
        <f t="shared" ref="E471:G475" si="99">E472</f>
        <v>25</v>
      </c>
      <c r="F471" s="50">
        <f t="shared" si="99"/>
        <v>24.470610000000001</v>
      </c>
      <c r="G471" s="50">
        <f t="shared" si="99"/>
        <v>24.470610000000001</v>
      </c>
      <c r="H471" s="50">
        <f t="shared" si="94"/>
        <v>0</v>
      </c>
      <c r="I471" s="51">
        <f t="shared" si="96"/>
        <v>97.88</v>
      </c>
      <c r="J471" s="105">
        <f t="shared" si="98"/>
        <v>100</v>
      </c>
    </row>
    <row r="472" spans="1:10" s="29" customFormat="1" ht="31.5" outlineLevel="5">
      <c r="A472" s="81" t="s">
        <v>90</v>
      </c>
      <c r="B472" s="21" t="s">
        <v>500</v>
      </c>
      <c r="C472" s="14" t="s">
        <v>187</v>
      </c>
      <c r="D472" s="21" t="s">
        <v>45</v>
      </c>
      <c r="E472" s="18">
        <f t="shared" si="99"/>
        <v>25</v>
      </c>
      <c r="F472" s="18">
        <f t="shared" si="99"/>
        <v>24.470610000000001</v>
      </c>
      <c r="G472" s="18">
        <f t="shared" si="99"/>
        <v>24.470610000000001</v>
      </c>
      <c r="H472" s="18">
        <f t="shared" si="94"/>
        <v>0</v>
      </c>
      <c r="I472" s="26">
        <f t="shared" si="96"/>
        <v>97.88</v>
      </c>
      <c r="J472" s="84">
        <f t="shared" si="98"/>
        <v>100</v>
      </c>
    </row>
    <row r="473" spans="1:10" s="29" customFormat="1" ht="63" outlineLevel="5">
      <c r="A473" s="83" t="s">
        <v>344</v>
      </c>
      <c r="B473" s="21" t="s">
        <v>500</v>
      </c>
      <c r="C473" s="14" t="s">
        <v>219</v>
      </c>
      <c r="D473" s="21" t="s">
        <v>45</v>
      </c>
      <c r="E473" s="18">
        <f t="shared" si="99"/>
        <v>25</v>
      </c>
      <c r="F473" s="18">
        <f t="shared" si="99"/>
        <v>24.470610000000001</v>
      </c>
      <c r="G473" s="18">
        <f t="shared" si="99"/>
        <v>24.470610000000001</v>
      </c>
      <c r="H473" s="18">
        <f t="shared" si="94"/>
        <v>0</v>
      </c>
      <c r="I473" s="26">
        <f t="shared" si="96"/>
        <v>97.88</v>
      </c>
      <c r="J473" s="84">
        <f t="shared" si="98"/>
        <v>100</v>
      </c>
    </row>
    <row r="474" spans="1:10" s="29" customFormat="1" ht="78.75" outlineLevel="5">
      <c r="A474" s="83" t="s">
        <v>345</v>
      </c>
      <c r="B474" s="21" t="s">
        <v>500</v>
      </c>
      <c r="C474" s="14" t="s">
        <v>21</v>
      </c>
      <c r="D474" s="21" t="s">
        <v>45</v>
      </c>
      <c r="E474" s="18">
        <f t="shared" si="99"/>
        <v>25</v>
      </c>
      <c r="F474" s="18">
        <f t="shared" si="99"/>
        <v>24.470610000000001</v>
      </c>
      <c r="G474" s="18">
        <f t="shared" si="99"/>
        <v>24.470610000000001</v>
      </c>
      <c r="H474" s="18">
        <f t="shared" si="94"/>
        <v>0</v>
      </c>
      <c r="I474" s="26">
        <f t="shared" si="96"/>
        <v>97.88</v>
      </c>
      <c r="J474" s="84">
        <f t="shared" si="98"/>
        <v>100</v>
      </c>
    </row>
    <row r="475" spans="1:10" s="29" customFormat="1" ht="15.75" outlineLevel="5">
      <c r="A475" s="81" t="s">
        <v>59</v>
      </c>
      <c r="B475" s="21" t="s">
        <v>500</v>
      </c>
      <c r="C475" s="14" t="s">
        <v>22</v>
      </c>
      <c r="D475" s="21" t="s">
        <v>45</v>
      </c>
      <c r="E475" s="18">
        <f t="shared" si="99"/>
        <v>25</v>
      </c>
      <c r="F475" s="18">
        <f t="shared" si="99"/>
        <v>24.470610000000001</v>
      </c>
      <c r="G475" s="18">
        <f t="shared" si="99"/>
        <v>24.470610000000001</v>
      </c>
      <c r="H475" s="18">
        <f t="shared" si="94"/>
        <v>0</v>
      </c>
      <c r="I475" s="26">
        <f t="shared" si="96"/>
        <v>97.88</v>
      </c>
      <c r="J475" s="84">
        <f t="shared" si="98"/>
        <v>100</v>
      </c>
    </row>
    <row r="476" spans="1:10" s="29" customFormat="1" ht="15.75" outlineLevel="5">
      <c r="A476" s="81" t="s">
        <v>145</v>
      </c>
      <c r="B476" s="21" t="s">
        <v>500</v>
      </c>
      <c r="C476" s="14" t="s">
        <v>22</v>
      </c>
      <c r="D476" s="21" t="s">
        <v>146</v>
      </c>
      <c r="E476" s="18">
        <v>25</v>
      </c>
      <c r="F476" s="18">
        <v>24.470610000000001</v>
      </c>
      <c r="G476" s="18">
        <v>24.470610000000001</v>
      </c>
      <c r="H476" s="18">
        <f t="shared" si="94"/>
        <v>0</v>
      </c>
      <c r="I476" s="26">
        <f t="shared" si="96"/>
        <v>97.88</v>
      </c>
      <c r="J476" s="84">
        <f t="shared" si="98"/>
        <v>100</v>
      </c>
    </row>
    <row r="477" spans="1:10" s="2" customFormat="1" ht="15.75" outlineLevel="5">
      <c r="A477" s="79" t="s">
        <v>44</v>
      </c>
      <c r="B477" s="24" t="s">
        <v>91</v>
      </c>
      <c r="C477" s="24" t="s">
        <v>187</v>
      </c>
      <c r="D477" s="24" t="s">
        <v>45</v>
      </c>
      <c r="E477" s="19">
        <f t="shared" ref="E477:G479" si="100">E478</f>
        <v>27840.635300000002</v>
      </c>
      <c r="F477" s="19">
        <f t="shared" si="100"/>
        <v>27840.635300000002</v>
      </c>
      <c r="G477" s="19">
        <f t="shared" si="100"/>
        <v>23490.826799999999</v>
      </c>
      <c r="H477" s="19">
        <f t="shared" si="94"/>
        <v>4349.8085000000001</v>
      </c>
      <c r="I477" s="27">
        <f t="shared" si="96"/>
        <v>84.38</v>
      </c>
      <c r="J477" s="80">
        <f t="shared" si="98"/>
        <v>84.38</v>
      </c>
    </row>
    <row r="478" spans="1:10" s="29" customFormat="1" ht="47.25" outlineLevel="5">
      <c r="A478" s="100" t="s">
        <v>111</v>
      </c>
      <c r="B478" s="21" t="s">
        <v>101</v>
      </c>
      <c r="C478" s="21" t="s">
        <v>187</v>
      </c>
      <c r="D478" s="21" t="s">
        <v>45</v>
      </c>
      <c r="E478" s="17">
        <f t="shared" si="100"/>
        <v>27840.635300000002</v>
      </c>
      <c r="F478" s="17">
        <f t="shared" si="100"/>
        <v>27840.635300000002</v>
      </c>
      <c r="G478" s="17">
        <f t="shared" si="100"/>
        <v>23490.826799999999</v>
      </c>
      <c r="H478" s="17">
        <f t="shared" si="94"/>
        <v>4349.8085000000001</v>
      </c>
      <c r="I478" s="25">
        <f t="shared" si="96"/>
        <v>84.38</v>
      </c>
      <c r="J478" s="82">
        <f t="shared" si="98"/>
        <v>84.38</v>
      </c>
    </row>
    <row r="479" spans="1:10" s="29" customFormat="1" ht="63" outlineLevel="5">
      <c r="A479" s="83" t="s">
        <v>344</v>
      </c>
      <c r="B479" s="21" t="s">
        <v>101</v>
      </c>
      <c r="C479" s="21" t="s">
        <v>219</v>
      </c>
      <c r="D479" s="21" t="s">
        <v>45</v>
      </c>
      <c r="E479" s="17">
        <f t="shared" si="100"/>
        <v>27840.635300000002</v>
      </c>
      <c r="F479" s="17">
        <f t="shared" si="100"/>
        <v>27840.635300000002</v>
      </c>
      <c r="G479" s="17">
        <f t="shared" si="100"/>
        <v>23490.826799999999</v>
      </c>
      <c r="H479" s="17">
        <f t="shared" si="94"/>
        <v>4349.8085000000001</v>
      </c>
      <c r="I479" s="25">
        <f t="shared" si="96"/>
        <v>84.38</v>
      </c>
      <c r="J479" s="82">
        <f t="shared" si="98"/>
        <v>84.38</v>
      </c>
    </row>
    <row r="480" spans="1:10" s="29" customFormat="1" ht="78.75" outlineLevel="5">
      <c r="A480" s="83" t="s">
        <v>345</v>
      </c>
      <c r="B480" s="21" t="s">
        <v>101</v>
      </c>
      <c r="C480" s="21" t="s">
        <v>21</v>
      </c>
      <c r="D480" s="21" t="s">
        <v>45</v>
      </c>
      <c r="E480" s="17">
        <f>E481+E483</f>
        <v>27840.635300000002</v>
      </c>
      <c r="F480" s="17">
        <f>F481+F483</f>
        <v>27840.635300000002</v>
      </c>
      <c r="G480" s="17">
        <f>G481+G483</f>
        <v>23490.826799999999</v>
      </c>
      <c r="H480" s="17">
        <f t="shared" si="94"/>
        <v>4349.8085000000001</v>
      </c>
      <c r="I480" s="25">
        <f t="shared" si="96"/>
        <v>84.38</v>
      </c>
      <c r="J480" s="82">
        <f t="shared" si="98"/>
        <v>84.38</v>
      </c>
    </row>
    <row r="481" spans="1:10" s="29" customFormat="1" ht="47.25" outlineLevel="5">
      <c r="A481" s="106" t="s">
        <v>147</v>
      </c>
      <c r="B481" s="21" t="s">
        <v>101</v>
      </c>
      <c r="C481" s="21" t="s">
        <v>23</v>
      </c>
      <c r="D481" s="21" t="s">
        <v>45</v>
      </c>
      <c r="E481" s="18">
        <v>10783.8413</v>
      </c>
      <c r="F481" s="18">
        <v>10783.8413</v>
      </c>
      <c r="G481" s="18">
        <f>G482</f>
        <v>6434.0328</v>
      </c>
      <c r="H481" s="18">
        <f t="shared" si="94"/>
        <v>4349.8085000000001</v>
      </c>
      <c r="I481" s="26">
        <f t="shared" si="96"/>
        <v>59.66</v>
      </c>
      <c r="J481" s="84">
        <f t="shared" si="98"/>
        <v>59.66</v>
      </c>
    </row>
    <row r="482" spans="1:10" s="29" customFormat="1" ht="15.75" outlineLevel="5">
      <c r="A482" s="106" t="s">
        <v>167</v>
      </c>
      <c r="B482" s="21" t="s">
        <v>101</v>
      </c>
      <c r="C482" s="21" t="s">
        <v>23</v>
      </c>
      <c r="D482" s="21" t="s">
        <v>168</v>
      </c>
      <c r="E482" s="18">
        <v>10783.8413</v>
      </c>
      <c r="F482" s="18">
        <v>10783.8413</v>
      </c>
      <c r="G482" s="18">
        <v>6434.0328</v>
      </c>
      <c r="H482" s="18">
        <f t="shared" si="94"/>
        <v>4349.8085000000001</v>
      </c>
      <c r="I482" s="26">
        <f t="shared" si="96"/>
        <v>59.66</v>
      </c>
      <c r="J482" s="84">
        <f t="shared" si="98"/>
        <v>59.66</v>
      </c>
    </row>
    <row r="483" spans="1:10" s="29" customFormat="1" ht="94.5" outlineLevel="5">
      <c r="A483" s="100" t="s">
        <v>172</v>
      </c>
      <c r="B483" s="21" t="s">
        <v>101</v>
      </c>
      <c r="C483" s="34" t="s">
        <v>461</v>
      </c>
      <c r="D483" s="21" t="s">
        <v>45</v>
      </c>
      <c r="E483" s="18">
        <v>17056.794000000002</v>
      </c>
      <c r="F483" s="18">
        <v>17056.794000000002</v>
      </c>
      <c r="G483" s="18">
        <f>G484</f>
        <v>17056.794000000002</v>
      </c>
      <c r="H483" s="18">
        <f t="shared" si="94"/>
        <v>0</v>
      </c>
      <c r="I483" s="26">
        <f t="shared" si="96"/>
        <v>100</v>
      </c>
      <c r="J483" s="84">
        <f t="shared" si="98"/>
        <v>100</v>
      </c>
    </row>
    <row r="484" spans="1:10" s="29" customFormat="1" ht="15.75" outlineLevel="5">
      <c r="A484" s="106" t="s">
        <v>167</v>
      </c>
      <c r="B484" s="21" t="s">
        <v>101</v>
      </c>
      <c r="C484" s="34" t="s">
        <v>461</v>
      </c>
      <c r="D484" s="21" t="s">
        <v>168</v>
      </c>
      <c r="E484" s="18">
        <v>17056.794000000002</v>
      </c>
      <c r="F484" s="18">
        <v>17056.794000000002</v>
      </c>
      <c r="G484" s="18">
        <v>17056.794000000002</v>
      </c>
      <c r="H484" s="18">
        <f t="shared" si="94"/>
        <v>0</v>
      </c>
      <c r="I484" s="26">
        <f t="shared" si="96"/>
        <v>100</v>
      </c>
      <c r="J484" s="84">
        <f t="shared" si="98"/>
        <v>100</v>
      </c>
    </row>
    <row r="485" spans="1:10" s="2" customFormat="1" ht="16.5" outlineLevel="5" thickBot="1">
      <c r="A485" s="107" t="s">
        <v>83</v>
      </c>
      <c r="B485" s="108"/>
      <c r="C485" s="109"/>
      <c r="D485" s="108"/>
      <c r="E485" s="110">
        <f>E11+E100+E115+E168+E226+E305+E376+E386+E445+E465+E471+E477</f>
        <v>1107399.3331200001</v>
      </c>
      <c r="F485" s="110">
        <f t="shared" ref="F485:G485" si="101">F11+F100+F115+F168+F226+F305+F376+F386+F445+F465+F471+F477</f>
        <v>1312906.0386099999</v>
      </c>
      <c r="G485" s="110">
        <f t="shared" si="101"/>
        <v>1258053.0413599999</v>
      </c>
      <c r="H485" s="110">
        <f t="shared" si="94"/>
        <v>54852.99725</v>
      </c>
      <c r="I485" s="111">
        <f t="shared" si="96"/>
        <v>113.6</v>
      </c>
      <c r="J485" s="112">
        <f t="shared" si="98"/>
        <v>95.82</v>
      </c>
    </row>
    <row r="486" spans="1:10" s="2" customFormat="1" ht="15" outlineLevel="5">
      <c r="B486" s="66"/>
      <c r="F486" s="6"/>
    </row>
    <row r="487" spans="1:10" s="2" customFormat="1" ht="15" outlineLevel="5">
      <c r="B487" s="66"/>
      <c r="E487" s="67"/>
      <c r="F487" s="68"/>
      <c r="G487" s="67"/>
      <c r="H487" s="67"/>
    </row>
    <row r="488" spans="1:10" s="2" customFormat="1" ht="15" outlineLevel="5">
      <c r="B488" s="66"/>
      <c r="F488" s="6"/>
    </row>
    <row r="489" spans="1:10" s="2" customFormat="1" ht="15" outlineLevel="5">
      <c r="B489" s="66"/>
      <c r="F489" s="6"/>
    </row>
    <row r="490" spans="1:10" s="2" customFormat="1" ht="15" outlineLevel="5">
      <c r="B490" s="66"/>
      <c r="F490" s="6"/>
    </row>
    <row r="491" spans="1:10" s="2" customFormat="1" ht="15" outlineLevel="5">
      <c r="B491" s="66"/>
      <c r="F491" s="6"/>
    </row>
    <row r="492" spans="1:10" s="3" customFormat="1" ht="15.75">
      <c r="A492" s="2"/>
      <c r="B492" s="66"/>
      <c r="C492" s="2"/>
      <c r="D492" s="2"/>
      <c r="E492" s="2"/>
      <c r="F492" s="6"/>
    </row>
    <row r="493" spans="1:10" s="3" customFormat="1" ht="15.75">
      <c r="A493" s="2"/>
      <c r="B493" s="66"/>
      <c r="C493" s="2"/>
      <c r="D493" s="2"/>
      <c r="E493" s="2"/>
      <c r="F493" s="6"/>
    </row>
    <row r="494" spans="1:10" s="3" customFormat="1" ht="15.75">
      <c r="A494" s="2"/>
      <c r="B494" s="66"/>
      <c r="C494" s="2"/>
      <c r="D494" s="2"/>
      <c r="E494" s="2"/>
      <c r="F494" s="6"/>
    </row>
    <row r="495" spans="1:10" s="3" customFormat="1" ht="15" customHeight="1">
      <c r="A495" s="2"/>
      <c r="B495" s="66"/>
      <c r="C495" s="2"/>
      <c r="D495" s="2"/>
      <c r="E495" s="2"/>
      <c r="F495" s="6"/>
    </row>
    <row r="496" spans="1:10" s="3" customFormat="1" ht="15.75">
      <c r="A496" s="2"/>
      <c r="B496" s="66"/>
      <c r="C496" s="2"/>
      <c r="D496" s="2"/>
      <c r="E496" s="2"/>
      <c r="F496" s="6"/>
    </row>
    <row r="497" spans="1:6" s="3" customFormat="1" ht="15.75">
      <c r="A497" s="2"/>
      <c r="B497" s="66"/>
      <c r="C497" s="2"/>
      <c r="D497" s="2"/>
      <c r="E497" s="2"/>
      <c r="F497" s="6"/>
    </row>
    <row r="498" spans="1:6" s="3" customFormat="1" ht="15.75">
      <c r="A498" s="2"/>
      <c r="B498" s="66"/>
      <c r="C498" s="2"/>
      <c r="D498" s="2"/>
      <c r="E498" s="2"/>
      <c r="F498" s="6"/>
    </row>
    <row r="499" spans="1:6" s="3" customFormat="1" ht="15.75">
      <c r="A499" s="2"/>
      <c r="B499" s="66"/>
      <c r="C499" s="2"/>
      <c r="D499" s="2"/>
      <c r="E499" s="2"/>
      <c r="F499" s="6"/>
    </row>
    <row r="500" spans="1:6" s="3" customFormat="1" ht="15.75">
      <c r="A500" s="2"/>
      <c r="B500" s="66"/>
      <c r="C500" s="2"/>
      <c r="D500" s="2"/>
      <c r="E500" s="2"/>
      <c r="F500" s="6"/>
    </row>
    <row r="501" spans="1:6" s="3" customFormat="1" ht="15.75">
      <c r="A501" s="2"/>
      <c r="B501" s="66"/>
      <c r="C501" s="2"/>
      <c r="D501" s="2"/>
      <c r="E501" s="2"/>
      <c r="F501" s="6"/>
    </row>
    <row r="502" spans="1:6" s="3" customFormat="1" ht="15.75">
      <c r="A502" s="2"/>
      <c r="B502" s="66"/>
      <c r="C502" s="2"/>
      <c r="D502" s="2"/>
      <c r="E502" s="2"/>
      <c r="F502" s="6"/>
    </row>
    <row r="503" spans="1:6" s="3" customFormat="1" ht="15.75">
      <c r="A503" s="2"/>
      <c r="B503" s="66"/>
      <c r="C503" s="2"/>
      <c r="D503" s="2"/>
      <c r="E503" s="2"/>
      <c r="F503" s="6"/>
    </row>
    <row r="504" spans="1:6" s="3" customFormat="1" ht="15.75">
      <c r="A504" s="2"/>
      <c r="B504" s="66"/>
      <c r="C504" s="2"/>
      <c r="D504" s="2"/>
      <c r="E504" s="2"/>
      <c r="F504" s="6"/>
    </row>
    <row r="505" spans="1:6" s="3" customFormat="1" ht="15.75">
      <c r="A505" s="2"/>
      <c r="B505" s="66"/>
      <c r="C505" s="2"/>
      <c r="D505" s="2"/>
      <c r="E505" s="2"/>
      <c r="F505" s="6"/>
    </row>
    <row r="506" spans="1:6" s="3" customFormat="1" ht="15.75">
      <c r="A506" s="2"/>
      <c r="B506" s="66"/>
      <c r="C506" s="2"/>
      <c r="D506" s="2"/>
      <c r="E506" s="2"/>
      <c r="F506" s="6"/>
    </row>
    <row r="507" spans="1:6" s="3" customFormat="1" ht="15.75">
      <c r="A507" s="2"/>
      <c r="B507" s="66"/>
      <c r="C507" s="2"/>
      <c r="D507" s="2"/>
      <c r="E507" s="2"/>
      <c r="F507" s="6"/>
    </row>
    <row r="508" spans="1:6" s="3" customFormat="1" ht="18.75" customHeight="1">
      <c r="A508" s="2"/>
      <c r="B508" s="66"/>
      <c r="C508" s="2"/>
      <c r="D508" s="2"/>
      <c r="E508" s="2"/>
      <c r="F508" s="6"/>
    </row>
    <row r="509" spans="1:6" s="3" customFormat="1" ht="23.65" customHeight="1">
      <c r="A509" s="2"/>
      <c r="B509" s="66"/>
      <c r="C509" s="2"/>
      <c r="D509" s="2"/>
      <c r="E509" s="2"/>
      <c r="F509" s="6"/>
    </row>
    <row r="510" spans="1:6" s="3" customFormat="1" ht="15" customHeight="1">
      <c r="A510" s="2"/>
      <c r="B510" s="66"/>
      <c r="C510" s="2"/>
      <c r="D510" s="2"/>
      <c r="E510" s="2"/>
      <c r="F510" s="6"/>
    </row>
    <row r="511" spans="1:6" s="3" customFormat="1" ht="15.75">
      <c r="A511" s="2"/>
      <c r="B511" s="66"/>
      <c r="C511" s="2"/>
      <c r="D511" s="2"/>
      <c r="E511" s="2"/>
      <c r="F511" s="6"/>
    </row>
    <row r="512" spans="1:6" s="3" customFormat="1" ht="15.95" customHeight="1">
      <c r="A512" s="2"/>
      <c r="B512" s="66"/>
      <c r="C512" s="2"/>
      <c r="D512" s="2"/>
      <c r="E512" s="2"/>
      <c r="F512" s="6"/>
    </row>
    <row r="513" spans="1:6" ht="15">
      <c r="A513" s="2"/>
      <c r="B513" s="66"/>
      <c r="C513" s="2"/>
      <c r="D513" s="2"/>
      <c r="E513" s="2"/>
      <c r="F513" s="6"/>
    </row>
    <row r="514" spans="1:6" ht="12.95" customHeight="1">
      <c r="A514" s="2"/>
      <c r="B514" s="66"/>
      <c r="C514" s="2"/>
      <c r="D514" s="2"/>
      <c r="E514" s="2"/>
      <c r="F514" s="6"/>
    </row>
    <row r="515" spans="1:6" ht="15">
      <c r="A515" s="2"/>
      <c r="B515" s="66"/>
      <c r="C515" s="2"/>
      <c r="D515" s="2"/>
      <c r="E515" s="2"/>
      <c r="F515" s="6"/>
    </row>
    <row r="516" spans="1:6" ht="15">
      <c r="A516" s="2"/>
      <c r="B516" s="66"/>
      <c r="C516" s="2"/>
      <c r="D516" s="2"/>
      <c r="E516" s="2"/>
      <c r="F516" s="6"/>
    </row>
  </sheetData>
  <mergeCells count="5">
    <mergeCell ref="A7:J7"/>
    <mergeCell ref="I1:J1"/>
    <mergeCell ref="I2:J2"/>
    <mergeCell ref="I3:J3"/>
    <mergeCell ref="I4:J4"/>
  </mergeCells>
  <phoneticPr fontId="0" type="noConversion"/>
  <pageMargins left="0.98425196850393704" right="0.59055118110236227" top="0.35433070866141736" bottom="0.43307086614173229" header="0.15748031496062992" footer="0.31496062992125984"/>
  <pageSetup paperSize="9" scale="65" fitToHeight="0" orientation="landscape" horizontalDpi="1200" verticalDpi="1200" r:id="rId1"/>
  <headerFooter alignWithMargins="0">
    <oddHeader>&amp;R&amp;P</oddHeader>
  </headerFooter>
  <rowBreaks count="1" manualBreakCount="1">
    <brk id="44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ведомственная 3 чтение</vt:lpstr>
      <vt:lpstr>'ведомственная 3 чтение'!Область_печати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mitronin</dc:creator>
  <cp:lastModifiedBy>user</cp:lastModifiedBy>
  <cp:lastPrinted>2023-11-24T05:32:20Z</cp:lastPrinted>
  <dcterms:created xsi:type="dcterms:W3CDTF">2002-10-08T15:02:13Z</dcterms:created>
  <dcterms:modified xsi:type="dcterms:W3CDTF">2024-03-29T03:01:23Z</dcterms:modified>
</cp:coreProperties>
</file>