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5" yWindow="-15" windowWidth="11610" windowHeight="9645" tabRatio="599"/>
  </bookViews>
  <sheets>
    <sheet name="ведомственная 1 чтение" sheetId="16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'ведомственная 1 чтение'!$A$2:$I$543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'ведомственная 1 чтение'!$A$1:$K$547</definedName>
  </definedNames>
  <calcPr calcId="145621" fullPrecision="0"/>
</workbook>
</file>

<file path=xl/calcChain.xml><?xml version="1.0" encoding="utf-8"?>
<calcChain xmlns="http://schemas.openxmlformats.org/spreadsheetml/2006/main">
  <c r="H381" i="16"/>
  <c r="F214"/>
  <c r="K216"/>
  <c r="I216"/>
  <c r="H215"/>
  <c r="G215"/>
  <c r="F215"/>
  <c r="K179"/>
  <c r="I179"/>
  <c r="H178"/>
  <c r="G178"/>
  <c r="I178" s="1"/>
  <c r="F178"/>
  <c r="I215" l="1"/>
  <c r="G214"/>
  <c r="K215"/>
  <c r="K178"/>
  <c r="F32" l="1"/>
  <c r="H32"/>
  <c r="G32"/>
  <c r="K33"/>
  <c r="I33"/>
  <c r="K454" l="1"/>
  <c r="I454"/>
  <c r="H453"/>
  <c r="G453"/>
  <c r="F453"/>
  <c r="K452"/>
  <c r="I452"/>
  <c r="H451"/>
  <c r="G451"/>
  <c r="F451"/>
  <c r="K450"/>
  <c r="I450"/>
  <c r="H449"/>
  <c r="G449"/>
  <c r="F449"/>
  <c r="K448"/>
  <c r="I448"/>
  <c r="H447"/>
  <c r="G447"/>
  <c r="F447"/>
  <c r="G381"/>
  <c r="K381" s="1"/>
  <c r="K384"/>
  <c r="I384"/>
  <c r="H383"/>
  <c r="H380" s="1"/>
  <c r="G383"/>
  <c r="F383"/>
  <c r="F380" s="1"/>
  <c r="K382"/>
  <c r="I382"/>
  <c r="I451" l="1"/>
  <c r="I447"/>
  <c r="I449"/>
  <c r="I383"/>
  <c r="K447"/>
  <c r="I453"/>
  <c r="G380"/>
  <c r="K451"/>
  <c r="K453"/>
  <c r="K449"/>
  <c r="I381"/>
  <c r="K383"/>
  <c r="K247"/>
  <c r="I247"/>
  <c r="H246"/>
  <c r="G246"/>
  <c r="F246"/>
  <c r="K242"/>
  <c r="I242"/>
  <c r="H241"/>
  <c r="G241"/>
  <c r="F241"/>
  <c r="K240"/>
  <c r="I240"/>
  <c r="H239"/>
  <c r="G239"/>
  <c r="F239"/>
  <c r="K238"/>
  <c r="I238"/>
  <c r="H237"/>
  <c r="G237"/>
  <c r="F237"/>
  <c r="K236"/>
  <c r="I236"/>
  <c r="H235"/>
  <c r="G235"/>
  <c r="F235"/>
  <c r="G234" l="1"/>
  <c r="I241"/>
  <c r="F234"/>
  <c r="H234"/>
  <c r="K234" s="1"/>
  <c r="K241"/>
  <c r="I237"/>
  <c r="K239"/>
  <c r="K380"/>
  <c r="I380"/>
  <c r="I246"/>
  <c r="K246"/>
  <c r="I234"/>
  <c r="I239"/>
  <c r="I235"/>
  <c r="K237"/>
  <c r="K235"/>
  <c r="G129"/>
  <c r="H129"/>
  <c r="F129"/>
  <c r="K130"/>
  <c r="I130"/>
  <c r="K114" l="1"/>
  <c r="I114"/>
  <c r="H113"/>
  <c r="H112" s="1"/>
  <c r="G113"/>
  <c r="F113"/>
  <c r="F112" s="1"/>
  <c r="F111" s="1"/>
  <c r="F110" s="1"/>
  <c r="I113" l="1"/>
  <c r="H111"/>
  <c r="K113"/>
  <c r="G112"/>
  <c r="K112" s="1"/>
  <c r="K34"/>
  <c r="I34"/>
  <c r="I32" l="1"/>
  <c r="H110"/>
  <c r="G111"/>
  <c r="I112"/>
  <c r="K32"/>
  <c r="I111" l="1"/>
  <c r="G110"/>
  <c r="K111"/>
  <c r="G11"/>
  <c r="G10" s="1"/>
  <c r="H11"/>
  <c r="H10" s="1"/>
  <c r="G14"/>
  <c r="H14"/>
  <c r="G22"/>
  <c r="G21" s="1"/>
  <c r="H22"/>
  <c r="H21" s="1"/>
  <c r="H20" s="1"/>
  <c r="H19" s="1"/>
  <c r="H18" s="1"/>
  <c r="G28"/>
  <c r="G27" s="1"/>
  <c r="H28"/>
  <c r="H27" s="1"/>
  <c r="G38"/>
  <c r="G37" s="1"/>
  <c r="G36" s="1"/>
  <c r="G35" s="1"/>
  <c r="H38"/>
  <c r="H37" s="1"/>
  <c r="G44"/>
  <c r="G43" s="1"/>
  <c r="H44"/>
  <c r="H43" s="1"/>
  <c r="H42" s="1"/>
  <c r="H41" s="1"/>
  <c r="H40" s="1"/>
  <c r="G50"/>
  <c r="G49" s="1"/>
  <c r="G48" s="1"/>
  <c r="H50"/>
  <c r="H49" s="1"/>
  <c r="G54"/>
  <c r="H54"/>
  <c r="G56"/>
  <c r="H56"/>
  <c r="G60"/>
  <c r="H60"/>
  <c r="G61"/>
  <c r="H61"/>
  <c r="G64"/>
  <c r="G63" s="1"/>
  <c r="H64"/>
  <c r="G65"/>
  <c r="K65" s="1"/>
  <c r="H65"/>
  <c r="G70"/>
  <c r="H70"/>
  <c r="G72"/>
  <c r="H72"/>
  <c r="G74"/>
  <c r="H74"/>
  <c r="G77"/>
  <c r="K77" s="1"/>
  <c r="H77"/>
  <c r="G80"/>
  <c r="H80"/>
  <c r="G83"/>
  <c r="K83" s="1"/>
  <c r="H83"/>
  <c r="G86"/>
  <c r="H86"/>
  <c r="G88"/>
  <c r="K88" s="1"/>
  <c r="H88"/>
  <c r="G91"/>
  <c r="H91"/>
  <c r="G98"/>
  <c r="G97" s="1"/>
  <c r="H98"/>
  <c r="H97" s="1"/>
  <c r="H96" s="1"/>
  <c r="G104"/>
  <c r="H104"/>
  <c r="G106"/>
  <c r="H106"/>
  <c r="G118"/>
  <c r="H118"/>
  <c r="G123"/>
  <c r="G122" s="1"/>
  <c r="H123"/>
  <c r="H122" s="1"/>
  <c r="H121" s="1"/>
  <c r="H120" s="1"/>
  <c r="G132"/>
  <c r="H132"/>
  <c r="G134"/>
  <c r="H134"/>
  <c r="G136"/>
  <c r="H136"/>
  <c r="G142"/>
  <c r="H142"/>
  <c r="G144"/>
  <c r="H144"/>
  <c r="G147"/>
  <c r="K147" s="1"/>
  <c r="H147"/>
  <c r="G149"/>
  <c r="H149"/>
  <c r="G151"/>
  <c r="K151" s="1"/>
  <c r="H151"/>
  <c r="G157"/>
  <c r="G156" s="1"/>
  <c r="G155" s="1"/>
  <c r="G154" s="1"/>
  <c r="G153" s="1"/>
  <c r="H157"/>
  <c r="H156" s="1"/>
  <c r="G164"/>
  <c r="I164" s="1"/>
  <c r="H164"/>
  <c r="G166"/>
  <c r="H166"/>
  <c r="G169"/>
  <c r="H169"/>
  <c r="G173"/>
  <c r="G172" s="1"/>
  <c r="H173"/>
  <c r="G180"/>
  <c r="G177" s="1"/>
  <c r="H180"/>
  <c r="G186"/>
  <c r="H186"/>
  <c r="G188"/>
  <c r="H188"/>
  <c r="G190"/>
  <c r="H190"/>
  <c r="G192"/>
  <c r="K192" s="1"/>
  <c r="H192"/>
  <c r="G195"/>
  <c r="G194" s="1"/>
  <c r="H195"/>
  <c r="H194" s="1"/>
  <c r="G198"/>
  <c r="I198" s="1"/>
  <c r="H198"/>
  <c r="G200"/>
  <c r="H200"/>
  <c r="G203"/>
  <c r="G202" s="1"/>
  <c r="I202" s="1"/>
  <c r="H203"/>
  <c r="H202" s="1"/>
  <c r="G217"/>
  <c r="G213" s="1"/>
  <c r="G212" s="1"/>
  <c r="H217"/>
  <c r="H214" s="1"/>
  <c r="G208"/>
  <c r="K208" s="1"/>
  <c r="H208"/>
  <c r="G210"/>
  <c r="H210"/>
  <c r="G230"/>
  <c r="H230"/>
  <c r="G232"/>
  <c r="H232"/>
  <c r="G223"/>
  <c r="I223" s="1"/>
  <c r="H223"/>
  <c r="G225"/>
  <c r="H225"/>
  <c r="G248"/>
  <c r="K248" s="1"/>
  <c r="H248"/>
  <c r="G250"/>
  <c r="H250"/>
  <c r="G252"/>
  <c r="H252"/>
  <c r="G258"/>
  <c r="G257" s="1"/>
  <c r="G256" s="1"/>
  <c r="G255" s="1"/>
  <c r="H258"/>
  <c r="H257" s="1"/>
  <c r="H256" s="1"/>
  <c r="H255" s="1"/>
  <c r="H254" s="1"/>
  <c r="G265"/>
  <c r="G264" s="1"/>
  <c r="H265"/>
  <c r="H264" s="1"/>
  <c r="H263" s="1"/>
  <c r="G271"/>
  <c r="G270" s="1"/>
  <c r="G269" s="1"/>
  <c r="G268" s="1"/>
  <c r="H271"/>
  <c r="H270" s="1"/>
  <c r="G278"/>
  <c r="G277" s="1"/>
  <c r="H278"/>
  <c r="H276" s="1"/>
  <c r="H275" s="1"/>
  <c r="H274" s="1"/>
  <c r="G284"/>
  <c r="G283" s="1"/>
  <c r="G282" s="1"/>
  <c r="G281" s="1"/>
  <c r="H284"/>
  <c r="H283" s="1"/>
  <c r="H282" s="1"/>
  <c r="H281" s="1"/>
  <c r="G291"/>
  <c r="H291"/>
  <c r="G293"/>
  <c r="H293"/>
  <c r="G297"/>
  <c r="H297"/>
  <c r="G299"/>
  <c r="H299"/>
  <c r="G305"/>
  <c r="K305" s="1"/>
  <c r="H305"/>
  <c r="G307"/>
  <c r="H307"/>
  <c r="G310"/>
  <c r="G309" s="1"/>
  <c r="H310"/>
  <c r="H309" s="1"/>
  <c r="G314"/>
  <c r="G313" s="1"/>
  <c r="H314"/>
  <c r="H313" s="1"/>
  <c r="G322"/>
  <c r="I322" s="1"/>
  <c r="H322"/>
  <c r="G324"/>
  <c r="H324"/>
  <c r="G326"/>
  <c r="I326" s="1"/>
  <c r="H326"/>
  <c r="G328"/>
  <c r="H328"/>
  <c r="G330"/>
  <c r="I330" s="1"/>
  <c r="H330"/>
  <c r="G336"/>
  <c r="H336"/>
  <c r="G337"/>
  <c r="G335" s="1"/>
  <c r="I335" s="1"/>
  <c r="H337"/>
  <c r="H335" s="1"/>
  <c r="H334" s="1"/>
  <c r="H333" s="1"/>
  <c r="H332" s="1"/>
  <c r="G344"/>
  <c r="H344"/>
  <c r="H343" s="1"/>
  <c r="H342" s="1"/>
  <c r="G352"/>
  <c r="H352"/>
  <c r="I352" s="1"/>
  <c r="G357"/>
  <c r="H357"/>
  <c r="G361"/>
  <c r="H361"/>
  <c r="G364"/>
  <c r="H364"/>
  <c r="G368"/>
  <c r="H368"/>
  <c r="G370"/>
  <c r="H370"/>
  <c r="G372"/>
  <c r="H372"/>
  <c r="G374"/>
  <c r="I374" s="1"/>
  <c r="H374"/>
  <c r="G376"/>
  <c r="K376" s="1"/>
  <c r="H376"/>
  <c r="G378"/>
  <c r="H378"/>
  <c r="G385"/>
  <c r="I385" s="1"/>
  <c r="H385"/>
  <c r="G388"/>
  <c r="I388" s="1"/>
  <c r="H388"/>
  <c r="G394"/>
  <c r="I394" s="1"/>
  <c r="H394"/>
  <c r="H393" s="1"/>
  <c r="G398"/>
  <c r="H398"/>
  <c r="G403"/>
  <c r="H403"/>
  <c r="G405"/>
  <c r="H405"/>
  <c r="G407"/>
  <c r="I407" s="1"/>
  <c r="H407"/>
  <c r="G415"/>
  <c r="H415"/>
  <c r="G417"/>
  <c r="I417" s="1"/>
  <c r="H417"/>
  <c r="G419"/>
  <c r="H419"/>
  <c r="G422"/>
  <c r="G421" s="1"/>
  <c r="H422"/>
  <c r="H421" s="1"/>
  <c r="G425"/>
  <c r="G424" s="1"/>
  <c r="H425"/>
  <c r="H424" s="1"/>
  <c r="G431"/>
  <c r="H431"/>
  <c r="G433"/>
  <c r="H433"/>
  <c r="G435"/>
  <c r="H435"/>
  <c r="G437"/>
  <c r="H437"/>
  <c r="G440"/>
  <c r="K440" s="1"/>
  <c r="H440"/>
  <c r="G442"/>
  <c r="H442"/>
  <c r="G444"/>
  <c r="I444" s="1"/>
  <c r="H444"/>
  <c r="G455"/>
  <c r="H455"/>
  <c r="G457"/>
  <c r="H457"/>
  <c r="G459"/>
  <c r="H459"/>
  <c r="G460"/>
  <c r="I460" s="1"/>
  <c r="H460"/>
  <c r="G464"/>
  <c r="G463" s="1"/>
  <c r="G462" s="1"/>
  <c r="H464"/>
  <c r="H463" s="1"/>
  <c r="H462" s="1"/>
  <c r="G470"/>
  <c r="G469" s="1"/>
  <c r="G468" s="1"/>
  <c r="G467" s="1"/>
  <c r="G466" s="1"/>
  <c r="H470"/>
  <c r="H469" s="1"/>
  <c r="G476"/>
  <c r="H476"/>
  <c r="G479"/>
  <c r="H479"/>
  <c r="G485"/>
  <c r="G484" s="1"/>
  <c r="H485"/>
  <c r="H484" s="1"/>
  <c r="G498"/>
  <c r="G497" s="1"/>
  <c r="H498"/>
  <c r="H497" s="1"/>
  <c r="G502"/>
  <c r="G501" s="1"/>
  <c r="G500" s="1"/>
  <c r="H502"/>
  <c r="H501" s="1"/>
  <c r="H500" s="1"/>
  <c r="G508"/>
  <c r="G507" s="1"/>
  <c r="H508"/>
  <c r="H507" s="1"/>
  <c r="H506" s="1"/>
  <c r="G515"/>
  <c r="H515"/>
  <c r="G517"/>
  <c r="I517" s="1"/>
  <c r="H517"/>
  <c r="G525"/>
  <c r="H525"/>
  <c r="G529"/>
  <c r="H529"/>
  <c r="G531"/>
  <c r="H531"/>
  <c r="G538"/>
  <c r="G537" s="1"/>
  <c r="G536" s="1"/>
  <c r="G535" s="1"/>
  <c r="G534" s="1"/>
  <c r="G533" s="1"/>
  <c r="H538"/>
  <c r="H537" s="1"/>
  <c r="H536" s="1"/>
  <c r="K542"/>
  <c r="K541"/>
  <c r="K540"/>
  <c r="K539"/>
  <c r="K532"/>
  <c r="K530"/>
  <c r="K528"/>
  <c r="K527"/>
  <c r="K526"/>
  <c r="K518"/>
  <c r="K516"/>
  <c r="K510"/>
  <c r="K509"/>
  <c r="K503"/>
  <c r="K499"/>
  <c r="K491"/>
  <c r="K489"/>
  <c r="K488"/>
  <c r="K487"/>
  <c r="K486"/>
  <c r="K480"/>
  <c r="K478"/>
  <c r="K477"/>
  <c r="K471"/>
  <c r="K465"/>
  <c r="K445"/>
  <c r="K443"/>
  <c r="K441"/>
  <c r="K438"/>
  <c r="K436"/>
  <c r="K434"/>
  <c r="K432"/>
  <c r="K420"/>
  <c r="K418"/>
  <c r="K416"/>
  <c r="K408"/>
  <c r="K406"/>
  <c r="K404"/>
  <c r="K396"/>
  <c r="K395"/>
  <c r="K379"/>
  <c r="K377"/>
  <c r="K371"/>
  <c r="K369"/>
  <c r="K365"/>
  <c r="K363"/>
  <c r="K362"/>
  <c r="K358"/>
  <c r="K356"/>
  <c r="K355"/>
  <c r="K354"/>
  <c r="K353"/>
  <c r="K345"/>
  <c r="K338"/>
  <c r="K336"/>
  <c r="K327"/>
  <c r="K326"/>
  <c r="K325"/>
  <c r="K323"/>
  <c r="K316"/>
  <c r="K315"/>
  <c r="K314"/>
  <c r="K311"/>
  <c r="K310"/>
  <c r="K308"/>
  <c r="K306"/>
  <c r="K300"/>
  <c r="K298"/>
  <c r="K294"/>
  <c r="K292"/>
  <c r="K287"/>
  <c r="K286"/>
  <c r="K285"/>
  <c r="K279"/>
  <c r="K272"/>
  <c r="K266"/>
  <c r="K259"/>
  <c r="K258"/>
  <c r="K253"/>
  <c r="K251"/>
  <c r="K249"/>
  <c r="K226"/>
  <c r="K224"/>
  <c r="K233"/>
  <c r="K231"/>
  <c r="K211"/>
  <c r="K210"/>
  <c r="K209"/>
  <c r="K218"/>
  <c r="K217"/>
  <c r="K204"/>
  <c r="K201"/>
  <c r="K199"/>
  <c r="K196"/>
  <c r="K193"/>
  <c r="K191"/>
  <c r="K181"/>
  <c r="K174"/>
  <c r="K170"/>
  <c r="K169"/>
  <c r="K168"/>
  <c r="K167"/>
  <c r="K165"/>
  <c r="K164"/>
  <c r="K158"/>
  <c r="K152"/>
  <c r="K150"/>
  <c r="K148"/>
  <c r="K145"/>
  <c r="K143"/>
  <c r="K137"/>
  <c r="K135"/>
  <c r="K133"/>
  <c r="K131"/>
  <c r="K129"/>
  <c r="K124"/>
  <c r="K119"/>
  <c r="K107"/>
  <c r="K105"/>
  <c r="K99"/>
  <c r="K92"/>
  <c r="K90"/>
  <c r="K89"/>
  <c r="K87"/>
  <c r="K85"/>
  <c r="K84"/>
  <c r="K82"/>
  <c r="K81"/>
  <c r="K79"/>
  <c r="K78"/>
  <c r="K76"/>
  <c r="K75"/>
  <c r="K73"/>
  <c r="K71"/>
  <c r="K66"/>
  <c r="K62"/>
  <c r="K57"/>
  <c r="K55"/>
  <c r="K51"/>
  <c r="K45"/>
  <c r="K39"/>
  <c r="K31"/>
  <c r="K30"/>
  <c r="K29"/>
  <c r="K23"/>
  <c r="K15"/>
  <c r="K14"/>
  <c r="K13"/>
  <c r="K12"/>
  <c r="J542"/>
  <c r="J541"/>
  <c r="J540"/>
  <c r="J539"/>
  <c r="J532"/>
  <c r="J530"/>
  <c r="J528"/>
  <c r="J527"/>
  <c r="J526"/>
  <c r="J518"/>
  <c r="J516"/>
  <c r="J510"/>
  <c r="J509"/>
  <c r="J503"/>
  <c r="J499"/>
  <c r="J491"/>
  <c r="J489"/>
  <c r="J488"/>
  <c r="J487"/>
  <c r="J486"/>
  <c r="J480"/>
  <c r="J478"/>
  <c r="J477"/>
  <c r="J471"/>
  <c r="J465"/>
  <c r="J461"/>
  <c r="J458"/>
  <c r="J456"/>
  <c r="J445"/>
  <c r="J443"/>
  <c r="J441"/>
  <c r="J438"/>
  <c r="J436"/>
  <c r="J434"/>
  <c r="J432"/>
  <c r="J426"/>
  <c r="J420"/>
  <c r="J418"/>
  <c r="J416"/>
  <c r="J408"/>
  <c r="J406"/>
  <c r="J404"/>
  <c r="J396"/>
  <c r="J395"/>
  <c r="J379"/>
  <c r="J377"/>
  <c r="J371"/>
  <c r="J369"/>
  <c r="J365"/>
  <c r="J363"/>
  <c r="J362"/>
  <c r="J358"/>
  <c r="J356"/>
  <c r="J355"/>
  <c r="J354"/>
  <c r="J353"/>
  <c r="J345"/>
  <c r="J338"/>
  <c r="J331"/>
  <c r="J329"/>
  <c r="J327"/>
  <c r="J325"/>
  <c r="J323"/>
  <c r="J316"/>
  <c r="J315"/>
  <c r="J308"/>
  <c r="J306"/>
  <c r="J300"/>
  <c r="J298"/>
  <c r="J294"/>
  <c r="J292"/>
  <c r="J287"/>
  <c r="J286"/>
  <c r="J285"/>
  <c r="J279"/>
  <c r="J272"/>
  <c r="J266"/>
  <c r="J259"/>
  <c r="J253"/>
  <c r="J251"/>
  <c r="J249"/>
  <c r="J226"/>
  <c r="J224"/>
  <c r="J233"/>
  <c r="J231"/>
  <c r="J211"/>
  <c r="J209"/>
  <c r="J218"/>
  <c r="J204"/>
  <c r="J201"/>
  <c r="J199"/>
  <c r="J196"/>
  <c r="J193"/>
  <c r="J191"/>
  <c r="J189"/>
  <c r="J187"/>
  <c r="J181"/>
  <c r="J174"/>
  <c r="J170"/>
  <c r="J168"/>
  <c r="J167"/>
  <c r="J165"/>
  <c r="J158"/>
  <c r="J152"/>
  <c r="J150"/>
  <c r="J148"/>
  <c r="J145"/>
  <c r="J143"/>
  <c r="J137"/>
  <c r="J135"/>
  <c r="J133"/>
  <c r="J131"/>
  <c r="J124"/>
  <c r="J119"/>
  <c r="J107"/>
  <c r="J105"/>
  <c r="J99"/>
  <c r="J92"/>
  <c r="J90"/>
  <c r="J89"/>
  <c r="J87"/>
  <c r="J85"/>
  <c r="J84"/>
  <c r="J82"/>
  <c r="J81"/>
  <c r="J79"/>
  <c r="J78"/>
  <c r="J76"/>
  <c r="J75"/>
  <c r="J73"/>
  <c r="J71"/>
  <c r="J66"/>
  <c r="J62"/>
  <c r="J57"/>
  <c r="J55"/>
  <c r="J51"/>
  <c r="J45"/>
  <c r="J39"/>
  <c r="J31"/>
  <c r="J30"/>
  <c r="J29"/>
  <c r="J23"/>
  <c r="J15"/>
  <c r="J13"/>
  <c r="J12"/>
  <c r="I542"/>
  <c r="I541"/>
  <c r="I540"/>
  <c r="I539"/>
  <c r="I538"/>
  <c r="I532"/>
  <c r="I530"/>
  <c r="I528"/>
  <c r="I527"/>
  <c r="I526"/>
  <c r="I518"/>
  <c r="I516"/>
  <c r="I510"/>
  <c r="I509"/>
  <c r="I503"/>
  <c r="I499"/>
  <c r="I498"/>
  <c r="I491"/>
  <c r="I490"/>
  <c r="I489"/>
  <c r="I488"/>
  <c r="I487"/>
  <c r="I486"/>
  <c r="I480"/>
  <c r="I479"/>
  <c r="I478"/>
  <c r="I477"/>
  <c r="I471"/>
  <c r="I470"/>
  <c r="I465"/>
  <c r="I463"/>
  <c r="I461"/>
  <c r="I458"/>
  <c r="I457"/>
  <c r="I456"/>
  <c r="I445"/>
  <c r="I443"/>
  <c r="I441"/>
  <c r="I438"/>
  <c r="I436"/>
  <c r="I435"/>
  <c r="I434"/>
  <c r="I432"/>
  <c r="I431"/>
  <c r="I426"/>
  <c r="I423"/>
  <c r="I421"/>
  <c r="I420"/>
  <c r="I418"/>
  <c r="I416"/>
  <c r="I408"/>
  <c r="I406"/>
  <c r="I404"/>
  <c r="I403"/>
  <c r="I399"/>
  <c r="I398"/>
  <c r="I397"/>
  <c r="I396"/>
  <c r="I395"/>
  <c r="I389"/>
  <c r="I387"/>
  <c r="I386"/>
  <c r="I379"/>
  <c r="I377"/>
  <c r="I375"/>
  <c r="I373"/>
  <c r="I372"/>
  <c r="I371"/>
  <c r="I369"/>
  <c r="I368"/>
  <c r="I365"/>
  <c r="I363"/>
  <c r="I362"/>
  <c r="I358"/>
  <c r="I356"/>
  <c r="I355"/>
  <c r="I354"/>
  <c r="I353"/>
  <c r="I345"/>
  <c r="I338"/>
  <c r="I331"/>
  <c r="I329"/>
  <c r="I327"/>
  <c r="I325"/>
  <c r="I323"/>
  <c r="I316"/>
  <c r="I315"/>
  <c r="I311"/>
  <c r="I308"/>
  <c r="I306"/>
  <c r="I305"/>
  <c r="I300"/>
  <c r="I298"/>
  <c r="I294"/>
  <c r="I292"/>
  <c r="I287"/>
  <c r="I286"/>
  <c r="I285"/>
  <c r="I279"/>
  <c r="I272"/>
  <c r="I266"/>
  <c r="I259"/>
  <c r="I256"/>
  <c r="I253"/>
  <c r="I252"/>
  <c r="I251"/>
  <c r="I249"/>
  <c r="I226"/>
  <c r="I224"/>
  <c r="I233"/>
  <c r="I231"/>
  <c r="I230"/>
  <c r="I211"/>
  <c r="I210"/>
  <c r="I209"/>
  <c r="I208"/>
  <c r="I218"/>
  <c r="I204"/>
  <c r="I201"/>
  <c r="I199"/>
  <c r="I196"/>
  <c r="I193"/>
  <c r="I192"/>
  <c r="I191"/>
  <c r="I189"/>
  <c r="I187"/>
  <c r="I186"/>
  <c r="I181"/>
  <c r="I174"/>
  <c r="I170"/>
  <c r="I169"/>
  <c r="I168"/>
  <c r="I167"/>
  <c r="I165"/>
  <c r="I158"/>
  <c r="I152"/>
  <c r="I150"/>
  <c r="I148"/>
  <c r="I145"/>
  <c r="I143"/>
  <c r="I142"/>
  <c r="I137"/>
  <c r="I135"/>
  <c r="I133"/>
  <c r="I131"/>
  <c r="I129"/>
  <c r="I124"/>
  <c r="I119"/>
  <c r="I107"/>
  <c r="I105"/>
  <c r="I99"/>
  <c r="I92"/>
  <c r="I90"/>
  <c r="I89"/>
  <c r="I87"/>
  <c r="I85"/>
  <c r="I84"/>
  <c r="I82"/>
  <c r="I81"/>
  <c r="I79"/>
  <c r="I78"/>
  <c r="I76"/>
  <c r="I75"/>
  <c r="I73"/>
  <c r="I71"/>
  <c r="I66"/>
  <c r="I62"/>
  <c r="I57"/>
  <c r="I55"/>
  <c r="I51"/>
  <c r="I45"/>
  <c r="I39"/>
  <c r="I31"/>
  <c r="I30"/>
  <c r="I29"/>
  <c r="I28"/>
  <c r="I23"/>
  <c r="I15"/>
  <c r="I14"/>
  <c r="I13"/>
  <c r="I12"/>
  <c r="K405" l="1"/>
  <c r="I370"/>
  <c r="I364"/>
  <c r="I77"/>
  <c r="I98"/>
  <c r="I151"/>
  <c r="I248"/>
  <c r="I422"/>
  <c r="I536"/>
  <c r="K322"/>
  <c r="I83"/>
  <c r="I278"/>
  <c r="I310"/>
  <c r="I376"/>
  <c r="I440"/>
  <c r="I469"/>
  <c r="I508"/>
  <c r="I537"/>
  <c r="G446"/>
  <c r="G367"/>
  <c r="G366" s="1"/>
  <c r="I147"/>
  <c r="I72"/>
  <c r="H176"/>
  <c r="H175" s="1"/>
  <c r="H177"/>
  <c r="K72"/>
  <c r="K28"/>
  <c r="H514"/>
  <c r="H513" s="1"/>
  <c r="K134"/>
  <c r="K61"/>
  <c r="G59"/>
  <c r="G58" s="1"/>
  <c r="K149"/>
  <c r="I136"/>
  <c r="I132"/>
  <c r="K91"/>
  <c r="K86"/>
  <c r="K74"/>
  <c r="I64"/>
  <c r="K60"/>
  <c r="I336"/>
  <c r="I328"/>
  <c r="K324"/>
  <c r="I307"/>
  <c r="K299"/>
  <c r="K293"/>
  <c r="I250"/>
  <c r="I225"/>
  <c r="K200"/>
  <c r="I190"/>
  <c r="I173"/>
  <c r="K357"/>
  <c r="K142"/>
  <c r="I60"/>
  <c r="I149"/>
  <c r="I157"/>
  <c r="I257"/>
  <c r="I271"/>
  <c r="I284"/>
  <c r="I299"/>
  <c r="I314"/>
  <c r="I378"/>
  <c r="I501"/>
  <c r="K225"/>
  <c r="K250"/>
  <c r="K517"/>
  <c r="K479"/>
  <c r="K417"/>
  <c r="K368"/>
  <c r="K352"/>
  <c r="H351"/>
  <c r="I91"/>
  <c r="I11"/>
  <c r="I86"/>
  <c r="I258"/>
  <c r="I293"/>
  <c r="I324"/>
  <c r="I455"/>
  <c r="K11"/>
  <c r="K195"/>
  <c r="K284"/>
  <c r="G351"/>
  <c r="H245"/>
  <c r="I195"/>
  <c r="I255"/>
  <c r="I344"/>
  <c r="K271"/>
  <c r="I525"/>
  <c r="I500"/>
  <c r="K476"/>
  <c r="I462"/>
  <c r="H446"/>
  <c r="I437"/>
  <c r="I424"/>
  <c r="K419"/>
  <c r="K415"/>
  <c r="G245"/>
  <c r="I188"/>
  <c r="I177"/>
  <c r="I49"/>
  <c r="I37"/>
  <c r="I515"/>
  <c r="I502"/>
  <c r="K502"/>
  <c r="I485"/>
  <c r="I484"/>
  <c r="I476"/>
  <c r="K278"/>
  <c r="I459"/>
  <c r="I464"/>
  <c r="K435"/>
  <c r="I433"/>
  <c r="K431"/>
  <c r="I442"/>
  <c r="K442"/>
  <c r="K444"/>
  <c r="I425"/>
  <c r="I419"/>
  <c r="I415"/>
  <c r="H367"/>
  <c r="H366" s="1"/>
  <c r="I405"/>
  <c r="K361"/>
  <c r="I361"/>
  <c r="H360"/>
  <c r="I357"/>
  <c r="K297"/>
  <c r="I297"/>
  <c r="I337"/>
  <c r="K337"/>
  <c r="H296"/>
  <c r="H295" s="1"/>
  <c r="I291"/>
  <c r="K291"/>
  <c r="H290"/>
  <c r="H289" s="1"/>
  <c r="K257"/>
  <c r="K256"/>
  <c r="K265"/>
  <c r="K22"/>
  <c r="K50"/>
  <c r="K98"/>
  <c r="K157"/>
  <c r="I123"/>
  <c r="I38"/>
  <c r="I50"/>
  <c r="I180"/>
  <c r="I203"/>
  <c r="K104"/>
  <c r="K180"/>
  <c r="K194"/>
  <c r="I194"/>
  <c r="K309"/>
  <c r="I309"/>
  <c r="G496"/>
  <c r="I497"/>
  <c r="H269"/>
  <c r="I270"/>
  <c r="K10"/>
  <c r="I10"/>
  <c r="K394"/>
  <c r="K470"/>
  <c r="K515"/>
  <c r="G514"/>
  <c r="K514" s="1"/>
  <c r="K407"/>
  <c r="G296"/>
  <c r="G290"/>
  <c r="I232"/>
  <c r="G207"/>
  <c r="G206" s="1"/>
  <c r="G205" s="1"/>
  <c r="I200"/>
  <c r="K190"/>
  <c r="K173"/>
  <c r="K166"/>
  <c r="H141"/>
  <c r="K136"/>
  <c r="K64"/>
  <c r="H63"/>
  <c r="K364"/>
  <c r="K498"/>
  <c r="K508"/>
  <c r="K484"/>
  <c r="H475"/>
  <c r="H474" s="1"/>
  <c r="H473" s="1"/>
  <c r="G360"/>
  <c r="G350"/>
  <c r="H277"/>
  <c r="K252"/>
  <c r="K230"/>
  <c r="K198"/>
  <c r="K54"/>
  <c r="H222"/>
  <c r="H221" s="1"/>
  <c r="H220" s="1"/>
  <c r="K223"/>
  <c r="K232"/>
  <c r="I214"/>
  <c r="I217"/>
  <c r="K203"/>
  <c r="G197"/>
  <c r="H207"/>
  <c r="I207" s="1"/>
  <c r="I166"/>
  <c r="G163"/>
  <c r="H155"/>
  <c r="K156"/>
  <c r="I156"/>
  <c r="I144"/>
  <c r="K144"/>
  <c r="I110"/>
  <c r="I134"/>
  <c r="I106"/>
  <c r="K110"/>
  <c r="I44"/>
  <c r="I118"/>
  <c r="K118"/>
  <c r="I97"/>
  <c r="I88"/>
  <c r="K80"/>
  <c r="I80"/>
  <c r="I74"/>
  <c r="I70"/>
  <c r="I65"/>
  <c r="I61"/>
  <c r="K56"/>
  <c r="I56"/>
  <c r="I54"/>
  <c r="K44"/>
  <c r="I43"/>
  <c r="K38"/>
  <c r="G312"/>
  <c r="K313"/>
  <c r="K202"/>
  <c r="G42"/>
  <c r="K43"/>
  <c r="G506"/>
  <c r="G505" s="1"/>
  <c r="G504" s="1"/>
  <c r="H496"/>
  <c r="G96"/>
  <c r="K97"/>
  <c r="H48"/>
  <c r="K49"/>
  <c r="H36"/>
  <c r="K37"/>
  <c r="H468"/>
  <c r="K468" s="1"/>
  <c r="H213"/>
  <c r="K214"/>
  <c r="G176"/>
  <c r="K177"/>
  <c r="G430"/>
  <c r="G414"/>
  <c r="G413" s="1"/>
  <c r="G412" s="1"/>
  <c r="G411" s="1"/>
  <c r="G185"/>
  <c r="H163"/>
  <c r="G475"/>
  <c r="G359"/>
  <c r="K344"/>
  <c r="I281"/>
  <c r="G276"/>
  <c r="H197"/>
  <c r="G171"/>
  <c r="K500"/>
  <c r="G439"/>
  <c r="K378"/>
  <c r="G222"/>
  <c r="G229"/>
  <c r="G228" s="1"/>
  <c r="G141"/>
  <c r="H69"/>
  <c r="H68" s="1"/>
  <c r="H67" s="1"/>
  <c r="H59"/>
  <c r="G53"/>
  <c r="K462"/>
  <c r="K437"/>
  <c r="H430"/>
  <c r="K403"/>
  <c r="H359"/>
  <c r="G304"/>
  <c r="G303" s="1"/>
  <c r="G302" s="1"/>
  <c r="H229"/>
  <c r="H228" s="1"/>
  <c r="H185"/>
  <c r="H128"/>
  <c r="H127" s="1"/>
  <c r="H126" s="1"/>
  <c r="H125" s="1"/>
  <c r="G117"/>
  <c r="G116" s="1"/>
  <c r="G115" s="1"/>
  <c r="G109" s="1"/>
  <c r="K70"/>
  <c r="H53"/>
  <c r="G20"/>
  <c r="K21"/>
  <c r="I21"/>
  <c r="K281"/>
  <c r="I22"/>
  <c r="I282"/>
  <c r="I531"/>
  <c r="I283"/>
  <c r="I507"/>
  <c r="H26"/>
  <c r="H25" s="1"/>
  <c r="H24" s="1"/>
  <c r="K529"/>
  <c r="I529"/>
  <c r="G343"/>
  <c r="H341"/>
  <c r="H312"/>
  <c r="K531"/>
  <c r="G103"/>
  <c r="H103"/>
  <c r="G121"/>
  <c r="K122"/>
  <c r="I122"/>
  <c r="H262"/>
  <c r="G263"/>
  <c r="I264"/>
  <c r="K264"/>
  <c r="I104"/>
  <c r="I265"/>
  <c r="I313"/>
  <c r="G524"/>
  <c r="G523" s="1"/>
  <c r="G522" s="1"/>
  <c r="G521" s="1"/>
  <c r="G520" s="1"/>
  <c r="G519" s="1"/>
  <c r="K506"/>
  <c r="K106"/>
  <c r="K123"/>
  <c r="K132"/>
  <c r="K507"/>
  <c r="H9"/>
  <c r="H535"/>
  <c r="K536"/>
  <c r="G334"/>
  <c r="K335"/>
  <c r="G267"/>
  <c r="G254"/>
  <c r="K254" s="1"/>
  <c r="K270"/>
  <c r="K282"/>
  <c r="K370"/>
  <c r="K463"/>
  <c r="K255"/>
  <c r="K283"/>
  <c r="K307"/>
  <c r="K464"/>
  <c r="K538"/>
  <c r="H505"/>
  <c r="H495"/>
  <c r="H483"/>
  <c r="H439"/>
  <c r="H414"/>
  <c r="H94"/>
  <c r="H95"/>
  <c r="G69"/>
  <c r="K433"/>
  <c r="K469"/>
  <c r="K485"/>
  <c r="K497"/>
  <c r="K501"/>
  <c r="K537"/>
  <c r="K525"/>
  <c r="H524"/>
  <c r="G402"/>
  <c r="G321"/>
  <c r="H172"/>
  <c r="H171"/>
  <c r="G146"/>
  <c r="H512"/>
  <c r="G392"/>
  <c r="G393"/>
  <c r="G495"/>
  <c r="G483"/>
  <c r="G128"/>
  <c r="H402"/>
  <c r="H392"/>
  <c r="H350"/>
  <c r="H321"/>
  <c r="H304"/>
  <c r="H146"/>
  <c r="G9"/>
  <c r="G8" s="1"/>
  <c r="H117"/>
  <c r="K367" l="1"/>
  <c r="K176"/>
  <c r="I290"/>
  <c r="H288"/>
  <c r="H280" s="1"/>
  <c r="K351"/>
  <c r="K207"/>
  <c r="I506"/>
  <c r="G429"/>
  <c r="G289"/>
  <c r="I289" s="1"/>
  <c r="G162"/>
  <c r="G161" s="1"/>
  <c r="I351"/>
  <c r="H472"/>
  <c r="K475"/>
  <c r="G349"/>
  <c r="G348" s="1"/>
  <c r="G301"/>
  <c r="K360"/>
  <c r="I367"/>
  <c r="K277"/>
  <c r="I277"/>
  <c r="K343"/>
  <c r="K312"/>
  <c r="K290"/>
  <c r="G513"/>
  <c r="I514"/>
  <c r="I360"/>
  <c r="H268"/>
  <c r="K269"/>
  <c r="I269"/>
  <c r="I446"/>
  <c r="K446"/>
  <c r="G295"/>
  <c r="I296"/>
  <c r="K296"/>
  <c r="H184"/>
  <c r="H183" s="1"/>
  <c r="K185"/>
  <c r="G184"/>
  <c r="G183" s="1"/>
  <c r="H206"/>
  <c r="H154"/>
  <c r="K155"/>
  <c r="I155"/>
  <c r="K103"/>
  <c r="H52"/>
  <c r="K53"/>
  <c r="H58"/>
  <c r="K59"/>
  <c r="I59"/>
  <c r="G221"/>
  <c r="K222"/>
  <c r="I222"/>
  <c r="K163"/>
  <c r="I163"/>
  <c r="G94"/>
  <c r="G93" s="1"/>
  <c r="G95"/>
  <c r="K95" s="1"/>
  <c r="K96"/>
  <c r="I96"/>
  <c r="K229"/>
  <c r="K197"/>
  <c r="I197"/>
  <c r="K359"/>
  <c r="I359"/>
  <c r="I185"/>
  <c r="H467"/>
  <c r="I468"/>
  <c r="K48"/>
  <c r="I48"/>
  <c r="K496"/>
  <c r="I496"/>
  <c r="G7"/>
  <c r="H8"/>
  <c r="H244"/>
  <c r="K430"/>
  <c r="K141"/>
  <c r="I141"/>
  <c r="G275"/>
  <c r="K276"/>
  <c r="I276"/>
  <c r="H349"/>
  <c r="H35"/>
  <c r="K36"/>
  <c r="I36"/>
  <c r="G41"/>
  <c r="K42"/>
  <c r="I42"/>
  <c r="G52"/>
  <c r="I53"/>
  <c r="I229"/>
  <c r="G474"/>
  <c r="I475"/>
  <c r="I430"/>
  <c r="G175"/>
  <c r="I175" s="1"/>
  <c r="I176"/>
  <c r="H212"/>
  <c r="K213"/>
  <c r="I213"/>
  <c r="G19"/>
  <c r="I20"/>
  <c r="K20"/>
  <c r="G342"/>
  <c r="I343"/>
  <c r="H102"/>
  <c r="I312"/>
  <c r="G102"/>
  <c r="I103"/>
  <c r="H340"/>
  <c r="H261"/>
  <c r="G262"/>
  <c r="I263"/>
  <c r="G120"/>
  <c r="K121"/>
  <c r="I121"/>
  <c r="K263"/>
  <c r="K146"/>
  <c r="H391"/>
  <c r="K392"/>
  <c r="G127"/>
  <c r="I128"/>
  <c r="K128"/>
  <c r="H511"/>
  <c r="K171"/>
  <c r="I171"/>
  <c r="H494"/>
  <c r="K495"/>
  <c r="H534"/>
  <c r="K535"/>
  <c r="I535"/>
  <c r="H116"/>
  <c r="K117"/>
  <c r="I117"/>
  <c r="H303"/>
  <c r="K304"/>
  <c r="I304"/>
  <c r="H401"/>
  <c r="K402"/>
  <c r="G26"/>
  <c r="G25" s="1"/>
  <c r="G24" s="1"/>
  <c r="K27"/>
  <c r="I27"/>
  <c r="H140"/>
  <c r="K393"/>
  <c r="I393"/>
  <c r="K172"/>
  <c r="I172"/>
  <c r="G320"/>
  <c r="I321"/>
  <c r="K524"/>
  <c r="H523"/>
  <c r="I524"/>
  <c r="G68"/>
  <c r="K69"/>
  <c r="I69"/>
  <c r="H413"/>
  <c r="K414"/>
  <c r="I414"/>
  <c r="H504"/>
  <c r="K505"/>
  <c r="I505"/>
  <c r="G428"/>
  <c r="G333"/>
  <c r="K334"/>
  <c r="I334"/>
  <c r="K9"/>
  <c r="I9"/>
  <c r="H320"/>
  <c r="K321"/>
  <c r="G482"/>
  <c r="G481"/>
  <c r="I483"/>
  <c r="H162"/>
  <c r="G391"/>
  <c r="I392"/>
  <c r="G401"/>
  <c r="I402"/>
  <c r="I95"/>
  <c r="K439"/>
  <c r="I439"/>
  <c r="H429"/>
  <c r="I429" s="1"/>
  <c r="K350"/>
  <c r="I350"/>
  <c r="I63"/>
  <c r="G494"/>
  <c r="I495"/>
  <c r="G244"/>
  <c r="K245"/>
  <c r="I245"/>
  <c r="G140"/>
  <c r="I146"/>
  <c r="H93"/>
  <c r="H482"/>
  <c r="H481"/>
  <c r="K483"/>
  <c r="I254"/>
  <c r="I366"/>
  <c r="I25" l="1"/>
  <c r="K25"/>
  <c r="K289"/>
  <c r="K94"/>
  <c r="H267"/>
  <c r="K268"/>
  <c r="I268"/>
  <c r="K184"/>
  <c r="K175"/>
  <c r="I295"/>
  <c r="K295"/>
  <c r="G288"/>
  <c r="G512"/>
  <c r="K513"/>
  <c r="I513"/>
  <c r="I184"/>
  <c r="I206"/>
  <c r="H205"/>
  <c r="K206"/>
  <c r="I154"/>
  <c r="K154"/>
  <c r="H153"/>
  <c r="I94"/>
  <c r="I52"/>
  <c r="G47"/>
  <c r="G40"/>
  <c r="K41"/>
  <c r="I41"/>
  <c r="K35"/>
  <c r="I35"/>
  <c r="K58"/>
  <c r="I58"/>
  <c r="K52"/>
  <c r="H47"/>
  <c r="K212"/>
  <c r="I212"/>
  <c r="G227"/>
  <c r="I228"/>
  <c r="K366"/>
  <c r="G274"/>
  <c r="K275"/>
  <c r="I275"/>
  <c r="H243"/>
  <c r="G6"/>
  <c r="H227"/>
  <c r="K228"/>
  <c r="I474"/>
  <c r="G473"/>
  <c r="G472"/>
  <c r="K474"/>
  <c r="H7"/>
  <c r="K8"/>
  <c r="I8"/>
  <c r="I467"/>
  <c r="H466"/>
  <c r="K467"/>
  <c r="I221"/>
  <c r="G220"/>
  <c r="K221"/>
  <c r="G160"/>
  <c r="G18"/>
  <c r="I19"/>
  <c r="K19"/>
  <c r="G341"/>
  <c r="I342"/>
  <c r="K342"/>
  <c r="K63"/>
  <c r="H339"/>
  <c r="G101"/>
  <c r="I102"/>
  <c r="H101"/>
  <c r="K102"/>
  <c r="I120"/>
  <c r="K120"/>
  <c r="H260"/>
  <c r="G261"/>
  <c r="K261" s="1"/>
  <c r="I262"/>
  <c r="K262"/>
  <c r="G139"/>
  <c r="I140"/>
  <c r="H348"/>
  <c r="I348" s="1"/>
  <c r="K349"/>
  <c r="H139"/>
  <c r="K140"/>
  <c r="H412"/>
  <c r="K413"/>
  <c r="I413"/>
  <c r="K93"/>
  <c r="I93"/>
  <c r="G493"/>
  <c r="I494"/>
  <c r="I481"/>
  <c r="G332"/>
  <c r="K333"/>
  <c r="I333"/>
  <c r="H533"/>
  <c r="K534"/>
  <c r="I534"/>
  <c r="G126"/>
  <c r="K127"/>
  <c r="I127"/>
  <c r="K391"/>
  <c r="K481"/>
  <c r="G243"/>
  <c r="K244"/>
  <c r="I244"/>
  <c r="G319"/>
  <c r="I320"/>
  <c r="K482"/>
  <c r="G400"/>
  <c r="I401"/>
  <c r="G67"/>
  <c r="K68"/>
  <c r="I68"/>
  <c r="I391"/>
  <c r="I482"/>
  <c r="K24"/>
  <c r="I24"/>
  <c r="H319"/>
  <c r="K320"/>
  <c r="G427"/>
  <c r="K26"/>
  <c r="I26"/>
  <c r="H400"/>
  <c r="H390" s="1"/>
  <c r="K401"/>
  <c r="K183"/>
  <c r="H493"/>
  <c r="K494"/>
  <c r="K429"/>
  <c r="H428"/>
  <c r="H302"/>
  <c r="K303"/>
  <c r="I303"/>
  <c r="I349"/>
  <c r="H161"/>
  <c r="K162"/>
  <c r="I162"/>
  <c r="K504"/>
  <c r="I504"/>
  <c r="H522"/>
  <c r="K523"/>
  <c r="I523"/>
  <c r="H115"/>
  <c r="H109" s="1"/>
  <c r="I116"/>
  <c r="K116"/>
  <c r="G182"/>
  <c r="I183"/>
  <c r="G219" l="1"/>
  <c r="G159" s="1"/>
  <c r="I288"/>
  <c r="G280"/>
  <c r="K288"/>
  <c r="I267"/>
  <c r="K267"/>
  <c r="I400"/>
  <c r="G511"/>
  <c r="G492" s="1"/>
  <c r="K512"/>
  <c r="I512"/>
  <c r="K205"/>
  <c r="I205"/>
  <c r="H182"/>
  <c r="I182" s="1"/>
  <c r="K153"/>
  <c r="I153"/>
  <c r="K109"/>
  <c r="I109"/>
  <c r="I47"/>
  <c r="K7"/>
  <c r="H6"/>
  <c r="I6" s="1"/>
  <c r="K473"/>
  <c r="I473"/>
  <c r="K40"/>
  <c r="I40"/>
  <c r="K466"/>
  <c r="I466"/>
  <c r="K227"/>
  <c r="H219"/>
  <c r="K274"/>
  <c r="I274"/>
  <c r="I227"/>
  <c r="K220"/>
  <c r="I220"/>
  <c r="K472"/>
  <c r="I472"/>
  <c r="I7"/>
  <c r="K47"/>
  <c r="H46"/>
  <c r="H17" s="1"/>
  <c r="I18"/>
  <c r="K18"/>
  <c r="G340"/>
  <c r="I341"/>
  <c r="K341"/>
  <c r="H100"/>
  <c r="K101"/>
  <c r="G100"/>
  <c r="I101"/>
  <c r="G260"/>
  <c r="I260" s="1"/>
  <c r="I261"/>
  <c r="H427"/>
  <c r="I427" s="1"/>
  <c r="K428"/>
  <c r="K115"/>
  <c r="I115"/>
  <c r="G125"/>
  <c r="K126"/>
  <c r="I126"/>
  <c r="K522"/>
  <c r="H521"/>
  <c r="I522"/>
  <c r="G318"/>
  <c r="I319"/>
  <c r="I243"/>
  <c r="K243"/>
  <c r="I493"/>
  <c r="H318"/>
  <c r="K319"/>
  <c r="H301"/>
  <c r="K302"/>
  <c r="I302"/>
  <c r="H160"/>
  <c r="I161"/>
  <c r="K161"/>
  <c r="H492"/>
  <c r="K493"/>
  <c r="K400"/>
  <c r="I428"/>
  <c r="G390"/>
  <c r="I67"/>
  <c r="K67"/>
  <c r="G46"/>
  <c r="K533"/>
  <c r="I533"/>
  <c r="K332"/>
  <c r="I332"/>
  <c r="H411"/>
  <c r="K412"/>
  <c r="I412"/>
  <c r="H138"/>
  <c r="K139"/>
  <c r="H347"/>
  <c r="K348"/>
  <c r="G410"/>
  <c r="G138"/>
  <c r="I139"/>
  <c r="K390" l="1"/>
  <c r="K260"/>
  <c r="K280"/>
  <c r="G273"/>
  <c r="I280"/>
  <c r="I511"/>
  <c r="K511"/>
  <c r="K182"/>
  <c r="I100"/>
  <c r="K6"/>
  <c r="G339"/>
  <c r="K340"/>
  <c r="I340"/>
  <c r="K100"/>
  <c r="I390"/>
  <c r="G347"/>
  <c r="K347" s="1"/>
  <c r="H317"/>
  <c r="K318"/>
  <c r="I138"/>
  <c r="G409"/>
  <c r="I219"/>
  <c r="K219"/>
  <c r="H346"/>
  <c r="K138"/>
  <c r="H108"/>
  <c r="K492"/>
  <c r="G317"/>
  <c r="I318"/>
  <c r="H410"/>
  <c r="K411"/>
  <c r="I411"/>
  <c r="I46"/>
  <c r="G17"/>
  <c r="K46"/>
  <c r="H159"/>
  <c r="I159" s="1"/>
  <c r="K160"/>
  <c r="I160"/>
  <c r="K521"/>
  <c r="H520"/>
  <c r="I521"/>
  <c r="K301"/>
  <c r="I301"/>
  <c r="H273"/>
  <c r="I492"/>
  <c r="G108"/>
  <c r="K125"/>
  <c r="I125"/>
  <c r="K427"/>
  <c r="K339" l="1"/>
  <c r="I339"/>
  <c r="H409"/>
  <c r="I409" s="1"/>
  <c r="K410"/>
  <c r="K317"/>
  <c r="K273"/>
  <c r="I273"/>
  <c r="K520"/>
  <c r="H519"/>
  <c r="I520"/>
  <c r="G16"/>
  <c r="I17"/>
  <c r="K17"/>
  <c r="G346"/>
  <c r="I346" s="1"/>
  <c r="I347"/>
  <c r="I317"/>
  <c r="K108"/>
  <c r="H16"/>
  <c r="I410"/>
  <c r="I108"/>
  <c r="K159"/>
  <c r="H543" l="1"/>
  <c r="G543"/>
  <c r="K346"/>
  <c r="K16"/>
  <c r="I16"/>
  <c r="K519"/>
  <c r="I519"/>
  <c r="K409"/>
  <c r="I543" l="1"/>
  <c r="K543"/>
  <c r="F310" l="1"/>
  <c r="F309" l="1"/>
  <c r="F123"/>
  <c r="F122" l="1"/>
  <c r="J123"/>
  <c r="F180"/>
  <c r="F86"/>
  <c r="J86" s="1"/>
  <c r="F104"/>
  <c r="J104" s="1"/>
  <c r="J180" l="1"/>
  <c r="F177"/>
  <c r="F121"/>
  <c r="J122"/>
  <c r="F203"/>
  <c r="F305"/>
  <c r="J305" s="1"/>
  <c r="F307"/>
  <c r="J307" s="1"/>
  <c r="F202" l="1"/>
  <c r="J202" s="1"/>
  <c r="J203"/>
  <c r="F120"/>
  <c r="J120" s="1"/>
  <c r="J121"/>
  <c r="F304"/>
  <c r="F303" l="1"/>
  <c r="J303" s="1"/>
  <c r="J304"/>
  <c r="F284"/>
  <c r="J284" s="1"/>
  <c r="F459" l="1"/>
  <c r="J459" s="1"/>
  <c r="F549" l="1"/>
  <c r="F538"/>
  <c r="F531"/>
  <c r="J531" s="1"/>
  <c r="F529"/>
  <c r="J529" s="1"/>
  <c r="F525"/>
  <c r="J525" s="1"/>
  <c r="F517"/>
  <c r="J517" s="1"/>
  <c r="F515"/>
  <c r="J515" s="1"/>
  <c r="F508"/>
  <c r="F502"/>
  <c r="F498"/>
  <c r="F485"/>
  <c r="F479"/>
  <c r="J479" s="1"/>
  <c r="F476"/>
  <c r="J476" s="1"/>
  <c r="F470"/>
  <c r="F464"/>
  <c r="F460"/>
  <c r="J460" s="1"/>
  <c r="F457"/>
  <c r="J457" s="1"/>
  <c r="F455"/>
  <c r="F444"/>
  <c r="J444" s="1"/>
  <c r="F442"/>
  <c r="J442" s="1"/>
  <c r="F440"/>
  <c r="J440" s="1"/>
  <c r="F437"/>
  <c r="J437" s="1"/>
  <c r="F435"/>
  <c r="J435" s="1"/>
  <c r="F433"/>
  <c r="J433" s="1"/>
  <c r="F431"/>
  <c r="J431" s="1"/>
  <c r="F425"/>
  <c r="F422"/>
  <c r="F419"/>
  <c r="J419" s="1"/>
  <c r="F417"/>
  <c r="J417" s="1"/>
  <c r="F415"/>
  <c r="J415" s="1"/>
  <c r="F407"/>
  <c r="J407" s="1"/>
  <c r="F405"/>
  <c r="J405" s="1"/>
  <c r="F403"/>
  <c r="J403" s="1"/>
  <c r="F398"/>
  <c r="F394"/>
  <c r="J394" s="1"/>
  <c r="F388"/>
  <c r="F385"/>
  <c r="F378"/>
  <c r="J378" s="1"/>
  <c r="F376"/>
  <c r="J376" s="1"/>
  <c r="F374"/>
  <c r="F372"/>
  <c r="F370"/>
  <c r="J370" s="1"/>
  <c r="F368"/>
  <c r="F364"/>
  <c r="J364" s="1"/>
  <c r="F361"/>
  <c r="J361" s="1"/>
  <c r="F357"/>
  <c r="J357" s="1"/>
  <c r="F352"/>
  <c r="F344"/>
  <c r="F337"/>
  <c r="F336"/>
  <c r="J336" s="1"/>
  <c r="F330"/>
  <c r="J330" s="1"/>
  <c r="F328"/>
  <c r="J328" s="1"/>
  <c r="F326"/>
  <c r="J326" s="1"/>
  <c r="F324"/>
  <c r="J324" s="1"/>
  <c r="F322"/>
  <c r="J322" s="1"/>
  <c r="F314"/>
  <c r="F302"/>
  <c r="J302" s="1"/>
  <c r="F299"/>
  <c r="J299" s="1"/>
  <c r="F297"/>
  <c r="J297" s="1"/>
  <c r="F293"/>
  <c r="J293" s="1"/>
  <c r="F291"/>
  <c r="J291" s="1"/>
  <c r="F283"/>
  <c r="F278"/>
  <c r="F271"/>
  <c r="F265"/>
  <c r="F258"/>
  <c r="F252"/>
  <c r="J252" s="1"/>
  <c r="F250"/>
  <c r="J250" s="1"/>
  <c r="F248"/>
  <c r="F225"/>
  <c r="J225" s="1"/>
  <c r="F223"/>
  <c r="J223" s="1"/>
  <c r="F232"/>
  <c r="J232" s="1"/>
  <c r="F230"/>
  <c r="J230" s="1"/>
  <c r="F210"/>
  <c r="J210" s="1"/>
  <c r="F208"/>
  <c r="J208" s="1"/>
  <c r="F217"/>
  <c r="F200"/>
  <c r="J200" s="1"/>
  <c r="F198"/>
  <c r="J198" s="1"/>
  <c r="F195"/>
  <c r="F192"/>
  <c r="J192" s="1"/>
  <c r="F190"/>
  <c r="J190" s="1"/>
  <c r="F188"/>
  <c r="J188" s="1"/>
  <c r="F186"/>
  <c r="J186" s="1"/>
  <c r="F173"/>
  <c r="F169"/>
  <c r="J169" s="1"/>
  <c r="F166"/>
  <c r="J166" s="1"/>
  <c r="F164"/>
  <c r="J164" s="1"/>
  <c r="F157"/>
  <c r="F151"/>
  <c r="J151" s="1"/>
  <c r="F149"/>
  <c r="J149" s="1"/>
  <c r="F147"/>
  <c r="J147" s="1"/>
  <c r="F144"/>
  <c r="J144" s="1"/>
  <c r="F142"/>
  <c r="J142" s="1"/>
  <c r="F136"/>
  <c r="J136" s="1"/>
  <c r="F134"/>
  <c r="J134" s="1"/>
  <c r="F132"/>
  <c r="J132" s="1"/>
  <c r="J129"/>
  <c r="F118"/>
  <c r="F106"/>
  <c r="J106" s="1"/>
  <c r="F98"/>
  <c r="F91"/>
  <c r="J91" s="1"/>
  <c r="F88"/>
  <c r="J88" s="1"/>
  <c r="F83"/>
  <c r="J83" s="1"/>
  <c r="F80"/>
  <c r="J80" s="1"/>
  <c r="F77"/>
  <c r="J77" s="1"/>
  <c r="F74"/>
  <c r="J74" s="1"/>
  <c r="F72"/>
  <c r="J72" s="1"/>
  <c r="F70"/>
  <c r="J70" s="1"/>
  <c r="F65"/>
  <c r="J65" s="1"/>
  <c r="F64"/>
  <c r="F61"/>
  <c r="J61" s="1"/>
  <c r="F60"/>
  <c r="J60" s="1"/>
  <c r="F56"/>
  <c r="J56" s="1"/>
  <c r="F54"/>
  <c r="J54" s="1"/>
  <c r="F50"/>
  <c r="F44"/>
  <c r="F38"/>
  <c r="F28"/>
  <c r="F27" s="1"/>
  <c r="F22"/>
  <c r="F14"/>
  <c r="J14" s="1"/>
  <c r="F11"/>
  <c r="J352" l="1"/>
  <c r="F351"/>
  <c r="J351" s="1"/>
  <c r="J368"/>
  <c r="F367"/>
  <c r="F366" s="1"/>
  <c r="J248"/>
  <c r="F245"/>
  <c r="J455"/>
  <c r="F446"/>
  <c r="J446" s="1"/>
  <c r="J64"/>
  <c r="F63"/>
  <c r="F21"/>
  <c r="J22"/>
  <c r="F194"/>
  <c r="J194" s="1"/>
  <c r="J195"/>
  <c r="F276"/>
  <c r="J278"/>
  <c r="F507"/>
  <c r="J508"/>
  <c r="F49"/>
  <c r="J50"/>
  <c r="F117"/>
  <c r="J118"/>
  <c r="F257"/>
  <c r="J258"/>
  <c r="F282"/>
  <c r="J283"/>
  <c r="F421"/>
  <c r="F463"/>
  <c r="J464"/>
  <c r="F484"/>
  <c r="J484" s="1"/>
  <c r="J485"/>
  <c r="F264"/>
  <c r="J265"/>
  <c r="F335"/>
  <c r="J337"/>
  <c r="F424"/>
  <c r="J424" s="1"/>
  <c r="J425"/>
  <c r="F469"/>
  <c r="J470"/>
  <c r="F497"/>
  <c r="F496" s="1"/>
  <c r="J496" s="1"/>
  <c r="J498"/>
  <c r="F537"/>
  <c r="J538"/>
  <c r="J28"/>
  <c r="F10"/>
  <c r="J10" s="1"/>
  <c r="J11"/>
  <c r="F37"/>
  <c r="J38"/>
  <c r="F43"/>
  <c r="J44"/>
  <c r="F97"/>
  <c r="J98"/>
  <c r="F156"/>
  <c r="J157"/>
  <c r="F172"/>
  <c r="J172" s="1"/>
  <c r="J173"/>
  <c r="J217"/>
  <c r="F270"/>
  <c r="J271"/>
  <c r="F313"/>
  <c r="J313" s="1"/>
  <c r="J314"/>
  <c r="F501"/>
  <c r="J502"/>
  <c r="F343"/>
  <c r="J344"/>
  <c r="F393"/>
  <c r="J393" s="1"/>
  <c r="F350"/>
  <c r="J350" s="1"/>
  <c r="F439"/>
  <c r="J439" s="1"/>
  <c r="F103"/>
  <c r="F402"/>
  <c r="F392"/>
  <c r="F296"/>
  <c r="F290"/>
  <c r="F222"/>
  <c r="F229"/>
  <c r="F228" s="1"/>
  <c r="F430"/>
  <c r="J430" s="1"/>
  <c r="F414"/>
  <c r="F9"/>
  <c r="F514"/>
  <c r="F53"/>
  <c r="F321"/>
  <c r="J321" s="1"/>
  <c r="F141"/>
  <c r="J141" s="1"/>
  <c r="F483"/>
  <c r="F146"/>
  <c r="J146" s="1"/>
  <c r="F197"/>
  <c r="J197" s="1"/>
  <c r="F171"/>
  <c r="J171" s="1"/>
  <c r="F277"/>
  <c r="J277" s="1"/>
  <c r="F207"/>
  <c r="F59"/>
  <c r="F163"/>
  <c r="J163" s="1"/>
  <c r="F69"/>
  <c r="F475"/>
  <c r="F185"/>
  <c r="J185" s="1"/>
  <c r="F359"/>
  <c r="J359" s="1"/>
  <c r="F128"/>
  <c r="F524"/>
  <c r="F360"/>
  <c r="J360" s="1"/>
  <c r="F312" l="1"/>
  <c r="J312" s="1"/>
  <c r="F244"/>
  <c r="J245"/>
  <c r="F8"/>
  <c r="J9"/>
  <c r="F221"/>
  <c r="J222"/>
  <c r="F401"/>
  <c r="J402"/>
  <c r="F58"/>
  <c r="J58" s="1"/>
  <c r="J59"/>
  <c r="F413"/>
  <c r="J414"/>
  <c r="F289"/>
  <c r="J289" s="1"/>
  <c r="J290"/>
  <c r="F500"/>
  <c r="J500" s="1"/>
  <c r="J501"/>
  <c r="F269"/>
  <c r="J270"/>
  <c r="F96"/>
  <c r="J97"/>
  <c r="F36"/>
  <c r="J37"/>
  <c r="F495"/>
  <c r="J497"/>
  <c r="F263"/>
  <c r="J264"/>
  <c r="F462"/>
  <c r="J462" s="1"/>
  <c r="J463"/>
  <c r="F281"/>
  <c r="J281" s="1"/>
  <c r="J282"/>
  <c r="F116"/>
  <c r="J117"/>
  <c r="F506"/>
  <c r="J507"/>
  <c r="J366"/>
  <c r="J367"/>
  <c r="F206"/>
  <c r="J207"/>
  <c r="F481"/>
  <c r="J481" s="1"/>
  <c r="J483"/>
  <c r="F52"/>
  <c r="J53"/>
  <c r="F295"/>
  <c r="J295" s="1"/>
  <c r="J296"/>
  <c r="F474"/>
  <c r="F473" s="1"/>
  <c r="J473" s="1"/>
  <c r="J475"/>
  <c r="F26"/>
  <c r="J27"/>
  <c r="F513"/>
  <c r="J514"/>
  <c r="J229"/>
  <c r="F391"/>
  <c r="J391" s="1"/>
  <c r="J392"/>
  <c r="F176"/>
  <c r="J177"/>
  <c r="F213"/>
  <c r="J214"/>
  <c r="F155"/>
  <c r="J156"/>
  <c r="F42"/>
  <c r="J43"/>
  <c r="F536"/>
  <c r="J537"/>
  <c r="F468"/>
  <c r="J469"/>
  <c r="F334"/>
  <c r="J335"/>
  <c r="F256"/>
  <c r="J257"/>
  <c r="F48"/>
  <c r="J48" s="1"/>
  <c r="J49"/>
  <c r="F275"/>
  <c r="J276"/>
  <c r="F20"/>
  <c r="J21"/>
  <c r="F523"/>
  <c r="J524"/>
  <c r="F127"/>
  <c r="J128"/>
  <c r="F102"/>
  <c r="J103"/>
  <c r="F68"/>
  <c r="J69"/>
  <c r="F342"/>
  <c r="J343"/>
  <c r="F288"/>
  <c r="F349"/>
  <c r="F320"/>
  <c r="F429"/>
  <c r="F184"/>
  <c r="F140"/>
  <c r="F482"/>
  <c r="J482" s="1"/>
  <c r="J63"/>
  <c r="F162"/>
  <c r="J26" l="1"/>
  <c r="F25"/>
  <c r="F301"/>
  <c r="J301" s="1"/>
  <c r="F139"/>
  <c r="F138" s="1"/>
  <c r="J140"/>
  <c r="F161"/>
  <c r="J162"/>
  <c r="F255"/>
  <c r="J256"/>
  <c r="F467"/>
  <c r="J468"/>
  <c r="F41"/>
  <c r="J42"/>
  <c r="F212"/>
  <c r="J212" s="1"/>
  <c r="J213"/>
  <c r="F512"/>
  <c r="J513"/>
  <c r="F472"/>
  <c r="J472" s="1"/>
  <c r="J474"/>
  <c r="F47"/>
  <c r="J47" s="1"/>
  <c r="J52"/>
  <c r="F205"/>
  <c r="J205" s="1"/>
  <c r="J206"/>
  <c r="F505"/>
  <c r="J506"/>
  <c r="F262"/>
  <c r="J263"/>
  <c r="J96"/>
  <c r="F95"/>
  <c r="J95" s="1"/>
  <c r="F94"/>
  <c r="F412"/>
  <c r="J413"/>
  <c r="F400"/>
  <c r="J401"/>
  <c r="J8"/>
  <c r="F7"/>
  <c r="F183"/>
  <c r="J184"/>
  <c r="F274"/>
  <c r="J274" s="1"/>
  <c r="J275"/>
  <c r="F428"/>
  <c r="J429"/>
  <c r="F348"/>
  <c r="J348" s="1"/>
  <c r="J349"/>
  <c r="F319"/>
  <c r="J320"/>
  <c r="F280"/>
  <c r="J280" s="1"/>
  <c r="J288"/>
  <c r="F19"/>
  <c r="J20"/>
  <c r="F333"/>
  <c r="J334"/>
  <c r="F535"/>
  <c r="J536"/>
  <c r="F154"/>
  <c r="J155"/>
  <c r="F175"/>
  <c r="J175" s="1"/>
  <c r="J176"/>
  <c r="F227"/>
  <c r="J228"/>
  <c r="F115"/>
  <c r="J116"/>
  <c r="J495"/>
  <c r="F494"/>
  <c r="F35"/>
  <c r="J35" s="1"/>
  <c r="J36"/>
  <c r="F268"/>
  <c r="J269"/>
  <c r="F220"/>
  <c r="J220" s="1"/>
  <c r="J221"/>
  <c r="F243"/>
  <c r="J243" s="1"/>
  <c r="J244"/>
  <c r="F341"/>
  <c r="J342"/>
  <c r="F126"/>
  <c r="J127"/>
  <c r="F67"/>
  <c r="J68"/>
  <c r="J139"/>
  <c r="F101"/>
  <c r="J102"/>
  <c r="F522"/>
  <c r="J523"/>
  <c r="J25" l="1"/>
  <c r="F24"/>
  <c r="J24" s="1"/>
  <c r="F273"/>
  <c r="J273" s="1"/>
  <c r="J115"/>
  <c r="F109"/>
  <c r="J109" s="1"/>
  <c r="F267"/>
  <c r="J267" s="1"/>
  <c r="J268"/>
  <c r="J227"/>
  <c r="F219"/>
  <c r="J219" s="1"/>
  <c r="F153"/>
  <c r="J153" s="1"/>
  <c r="J154"/>
  <c r="F332"/>
  <c r="J332" s="1"/>
  <c r="J333"/>
  <c r="F411"/>
  <c r="J412"/>
  <c r="F93"/>
  <c r="J93" s="1"/>
  <c r="J94"/>
  <c r="F261"/>
  <c r="J262"/>
  <c r="F466"/>
  <c r="J466" s="1"/>
  <c r="J467"/>
  <c r="F160"/>
  <c r="J161"/>
  <c r="F534"/>
  <c r="J535"/>
  <c r="F18"/>
  <c r="J18" s="1"/>
  <c r="J19"/>
  <c r="F318"/>
  <c r="J319"/>
  <c r="F427"/>
  <c r="J427" s="1"/>
  <c r="J428"/>
  <c r="F182"/>
  <c r="J182" s="1"/>
  <c r="J183"/>
  <c r="J400"/>
  <c r="F390"/>
  <c r="F493"/>
  <c r="J494"/>
  <c r="F6"/>
  <c r="J6" s="1"/>
  <c r="J7"/>
  <c r="F504"/>
  <c r="J504" s="1"/>
  <c r="J505"/>
  <c r="J512"/>
  <c r="F511"/>
  <c r="J511" s="1"/>
  <c r="F40"/>
  <c r="J40" s="1"/>
  <c r="J41"/>
  <c r="F254"/>
  <c r="J254" s="1"/>
  <c r="J255"/>
  <c r="F340"/>
  <c r="J341"/>
  <c r="F521"/>
  <c r="J522"/>
  <c r="J67"/>
  <c r="F46"/>
  <c r="J138"/>
  <c r="F100"/>
  <c r="J100" s="1"/>
  <c r="J101"/>
  <c r="F125"/>
  <c r="J125" s="1"/>
  <c r="J126"/>
  <c r="G545"/>
  <c r="J493" l="1"/>
  <c r="F492"/>
  <c r="J492" s="1"/>
  <c r="F317"/>
  <c r="J317" s="1"/>
  <c r="J318"/>
  <c r="F533"/>
  <c r="J533" s="1"/>
  <c r="J534"/>
  <c r="J390"/>
  <c r="F347"/>
  <c r="F108"/>
  <c r="J108" s="1"/>
  <c r="J160"/>
  <c r="F159"/>
  <c r="J159" s="1"/>
  <c r="F260"/>
  <c r="J260" s="1"/>
  <c r="J261"/>
  <c r="J411"/>
  <c r="F410"/>
  <c r="F520"/>
  <c r="J521"/>
  <c r="F17"/>
  <c r="J46"/>
  <c r="F339"/>
  <c r="J339" s="1"/>
  <c r="J340"/>
  <c r="H546"/>
  <c r="G546"/>
  <c r="H545"/>
  <c r="F346" l="1"/>
  <c r="J346" s="1"/>
  <c r="J347"/>
  <c r="J410"/>
  <c r="F409"/>
  <c r="J409" s="1"/>
  <c r="J17"/>
  <c r="F16"/>
  <c r="F519"/>
  <c r="J519" s="1"/>
  <c r="J520"/>
  <c r="F543" l="1"/>
  <c r="F545" s="1"/>
  <c r="J16"/>
  <c r="J543" l="1"/>
  <c r="F546"/>
</calcChain>
</file>

<file path=xl/sharedStrings.xml><?xml version="1.0" encoding="utf-8"?>
<sst xmlns="http://schemas.openxmlformats.org/spreadsheetml/2006/main" count="2403" uniqueCount="583">
  <si>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</si>
  <si>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</si>
  <si>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</si>
  <si>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</si>
  <si>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</si>
  <si>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</si>
  <si>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</si>
  <si>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</si>
  <si>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</si>
  <si>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</si>
  <si>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</si>
  <si>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</si>
  <si>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</si>
  <si>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</si>
  <si>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</si>
  <si>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</si>
  <si>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</si>
  <si>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</si>
  <si>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</si>
  <si>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992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</si>
  <si>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</si>
  <si>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</si>
  <si>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</si>
  <si>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</si>
  <si>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</si>
  <si>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</si>
  <si>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99 0 00 10040</t>
  </si>
  <si>
    <t>000</t>
  </si>
  <si>
    <t>0000</t>
  </si>
  <si>
    <t>Общегосударственные вопросы</t>
  </si>
  <si>
    <t>Обслуживание государственного и муниципального долга</t>
  </si>
  <si>
    <t>Резервные фонды</t>
  </si>
  <si>
    <t>Образование</t>
  </si>
  <si>
    <t>Общее образование</t>
  </si>
  <si>
    <t>Другие вопросы в области образования</t>
  </si>
  <si>
    <t>Пенсионное обеспечение</t>
  </si>
  <si>
    <t>Наименование</t>
  </si>
  <si>
    <t>Целевая статья</t>
  </si>
  <si>
    <t>Вид расходов</t>
  </si>
  <si>
    <t>Дошкольное образование</t>
  </si>
  <si>
    <t>0801</t>
  </si>
  <si>
    <t>Процентные платежи по муниципальному долгу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</si>
  <si>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</si>
  <si>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</si>
  <si>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</si>
  <si>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Руководство и управление в сфере установленных функций</t>
  </si>
  <si>
    <t>0700</t>
  </si>
  <si>
    <t>0701</t>
  </si>
  <si>
    <t>0702</t>
  </si>
  <si>
    <t>0709</t>
  </si>
  <si>
    <t>1001</t>
  </si>
  <si>
    <t>0100</t>
  </si>
  <si>
    <t>0800</t>
  </si>
  <si>
    <t>1100</t>
  </si>
  <si>
    <t xml:space="preserve">Ведомство </t>
  </si>
  <si>
    <t>994</t>
  </si>
  <si>
    <t>0103</t>
  </si>
  <si>
    <t>0104</t>
  </si>
  <si>
    <t>0106</t>
  </si>
  <si>
    <t>Национальная экономика</t>
  </si>
  <si>
    <t>0400</t>
  </si>
  <si>
    <t>Социальная политика</t>
  </si>
  <si>
    <t>1000</t>
  </si>
  <si>
    <t>995</t>
  </si>
  <si>
    <t>Обеспечение деятельностит финансовых, налоговых и таможенных органов и органов финансового (финансово- бюджетного) надзора</t>
  </si>
  <si>
    <t>996</t>
  </si>
  <si>
    <t>Всего расходов</t>
  </si>
  <si>
    <t>Раздел, подраздел</t>
  </si>
  <si>
    <t>Транспорт</t>
  </si>
  <si>
    <t>0408</t>
  </si>
  <si>
    <t>0111</t>
  </si>
  <si>
    <t>0113</t>
  </si>
  <si>
    <t>1300</t>
  </si>
  <si>
    <t>Обслуживание государственного внутреннего  и муниципального долга</t>
  </si>
  <si>
    <t>Культура и  кинематография</t>
  </si>
  <si>
    <t>0804</t>
  </si>
  <si>
    <t>Охрана семьи и детства</t>
  </si>
  <si>
    <t>1004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</si>
  <si>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</si>
  <si>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Средства массовой информации</t>
  </si>
  <si>
    <t>1200</t>
  </si>
  <si>
    <t>Периодическая печать и издательства</t>
  </si>
  <si>
    <t>1202</t>
  </si>
  <si>
    <t>Национальная оборона</t>
  </si>
  <si>
    <t>0200</t>
  </si>
  <si>
    <t>0203</t>
  </si>
  <si>
    <t>Расходы, связанные с исполнением решений, принятых судебными органами</t>
  </si>
  <si>
    <t>Резервные средства</t>
  </si>
  <si>
    <t>870</t>
  </si>
  <si>
    <t>810</t>
  </si>
  <si>
    <t>0707</t>
  </si>
  <si>
    <t>Социальное обеспечение населения</t>
  </si>
  <si>
    <t>1003</t>
  </si>
  <si>
    <t>Здравоохранение</t>
  </si>
  <si>
    <t>Другие вопросы в области здравоохранения</t>
  </si>
  <si>
    <t>0900</t>
  </si>
  <si>
    <t>0909</t>
  </si>
  <si>
    <t>Дорожное хозяйство (дорожные фонды)</t>
  </si>
  <si>
    <t>0409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</si>
  <si>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</si>
  <si>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</si>
  <si>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</si>
  <si>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</si>
  <si>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</si>
  <si>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</si>
  <si>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</si>
  <si>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</si>
  <si>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</si>
  <si>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власти, местных администраций </t>
  </si>
  <si>
    <t>Мобилизационная и вневойсковая подготовка</t>
  </si>
  <si>
    <t xml:space="preserve"> Субсидии юридическим лицам (кроме некомерческих организаций), индивидуальным предпринимателям, физическим лицам</t>
  </si>
  <si>
    <t>Проведение мероприятий для детей и молодежи</t>
  </si>
  <si>
    <t>Пенсии за выслугу лет муниципальным служащим</t>
  </si>
  <si>
    <t>Другие вопросы в области социальной политики</t>
  </si>
  <si>
    <t>1006</t>
  </si>
  <si>
    <t>630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</si>
  <si>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</si>
  <si>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</si>
  <si>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</si>
  <si>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</si>
  <si>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Обслуживание муниципального долга</t>
  </si>
  <si>
    <t>730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</si>
  <si>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</si>
  <si>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</si>
  <si>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</si>
  <si>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</si>
  <si>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</si>
  <si>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</si>
  <si>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сборови иных платежей</t>
  </si>
  <si>
    <t xml:space="preserve">Исполнение судебных актов </t>
  </si>
  <si>
    <t>830</t>
  </si>
  <si>
    <t xml:space="preserve">Бюджетные инвестиции </t>
  </si>
  <si>
    <t>410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</si>
  <si>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</si>
  <si>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</si>
  <si>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</si>
  <si>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</si>
  <si>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 xml:space="preserve">Субсидии бюджетным учреждениям </t>
  </si>
  <si>
    <t>610</t>
  </si>
  <si>
    <t>Расходы на выплаты персоналу казенных учреждений</t>
  </si>
  <si>
    <t>110</t>
  </si>
  <si>
    <t>850</t>
  </si>
  <si>
    <t>Жилищно- коммунальное хозяйство</t>
  </si>
  <si>
    <t>0500</t>
  </si>
  <si>
    <t>Жилищное хозяйство</t>
  </si>
  <si>
    <t>0501</t>
  </si>
  <si>
    <t>Другие вопросы в области культуры, кинематографии</t>
  </si>
  <si>
    <t>Коммунальное хозяйство</t>
  </si>
  <si>
    <t>0502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</si>
  <si>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</si>
  <si>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</si>
  <si>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 xml:space="preserve">Субсидии автономным учреждениям </t>
  </si>
  <si>
    <t>620</t>
  </si>
  <si>
    <t>00 0 00 00000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</si>
  <si>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</si>
  <si>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</si>
  <si>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</si>
  <si>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</si>
  <si>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</si>
  <si>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</si>
  <si>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</si>
  <si>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</si>
  <si>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</si>
  <si>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</si>
  <si>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</si>
  <si>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99 9 99 93040</t>
  </si>
  <si>
    <t>12 0 00 00000</t>
  </si>
  <si>
    <t>12 1 00 00000</t>
  </si>
  <si>
    <t>12 2 00 00000</t>
  </si>
  <si>
    <t>12 2 03 20190</t>
  </si>
  <si>
    <t>12 2 03 20200</t>
  </si>
  <si>
    <t>13 0 00 00000</t>
  </si>
  <si>
    <t>13 1 00 00000</t>
  </si>
  <si>
    <t>17 0 00 00000</t>
  </si>
  <si>
    <t>06 0 00 00000</t>
  </si>
  <si>
    <t>Другие вопросы в области жилищно-коммунального хозяйства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</si>
  <si>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</si>
  <si>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0505</t>
  </si>
  <si>
    <t>Сельское хозяйство и рыболовство</t>
  </si>
  <si>
    <t>0405</t>
  </si>
  <si>
    <t>05 3 00 00000</t>
  </si>
  <si>
    <t>02 6 00 00000</t>
  </si>
  <si>
    <t>06 6 00 00000</t>
  </si>
  <si>
    <t>99 9 99 59300</t>
  </si>
  <si>
    <t>Благоустройство</t>
  </si>
  <si>
    <t>0503</t>
  </si>
  <si>
    <t>Национальная безопасность и правоохранительная деятельность</t>
  </si>
  <si>
    <t>0300</t>
  </si>
  <si>
    <t xml:space="preserve">00 0 00 00000 </t>
  </si>
  <si>
    <t>12 2 03 00000</t>
  </si>
  <si>
    <t>Исполнение судебных актов</t>
  </si>
  <si>
    <t>06 6 01 S2320</t>
  </si>
  <si>
    <t>06 3 01 L4970</t>
  </si>
  <si>
    <t>Премии и гранты</t>
  </si>
  <si>
    <t>350</t>
  </si>
  <si>
    <t xml:space="preserve">Софинансирование из местного бюджета мероприятий по обеспечению развития и укреплению материально-технической базы домов культуры в населенных пунктах с числом жителей до 50 тысяч человек </t>
  </si>
  <si>
    <t xml:space="preserve">05 3 01 L4670 </t>
  </si>
  <si>
    <t>Субсидии организациям на возмещение расходов в области ЖКХ</t>
  </si>
  <si>
    <t>06 6 02 60030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</si>
  <si>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</si>
  <si>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Социтальные выплаты гражданам, кроме публичных нормативных социальных выплат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</si>
  <si>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</si>
  <si>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</si>
  <si>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</si>
  <si>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Массовый спорт</t>
  </si>
  <si>
    <t>1102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</si>
  <si>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</si>
  <si>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</si>
  <si>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</si>
  <si>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</si>
  <si>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</si>
  <si>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</si>
  <si>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</si>
  <si>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</si>
  <si>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</si>
  <si>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</si>
  <si>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</si>
  <si>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</si>
  <si>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</si>
  <si>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</si>
  <si>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</si>
  <si>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</si>
  <si>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</si>
  <si>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</si>
  <si>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</si>
  <si>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</si>
  <si>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</si>
  <si>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</si>
  <si>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</si>
  <si>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</si>
  <si>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</si>
  <si>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</si>
  <si>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</si>
  <si>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</si>
  <si>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</si>
  <si>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</si>
  <si>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</si>
  <si>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</si>
  <si>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0703</t>
  </si>
  <si>
    <t>13 1 01 00000</t>
  </si>
  <si>
    <t>02 2 01 53030</t>
  </si>
  <si>
    <t>13 1 01 S2280</t>
  </si>
  <si>
    <t>20 0 00 00000</t>
  </si>
  <si>
    <t>99 9 99 93180</t>
  </si>
  <si>
    <t>06 5 01 R0820</t>
  </si>
  <si>
    <t>02 6 Е1 93140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</si>
  <si>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</si>
  <si>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</si>
  <si>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 xml:space="preserve"> Субсидии некомерческим организациям (за исключением государственных (муниципальных) учреждений, государственных корпораций (компаний), публично - правовых компаний</t>
  </si>
  <si>
    <t>Реализация мероприятий по модернизации школьных систем образования</t>
  </si>
  <si>
    <t>Софинансирование из местного бюджета на реализацию мероприятий по модернизации школьных систем образования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</si>
  <si>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</si>
  <si>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</si>
  <si>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</si>
  <si>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</si>
  <si>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бюджетам муниципальных образований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</si>
  <si>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06 6 01 S2100</t>
  </si>
  <si>
    <t>Софинансирование из местного бюджета 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</si>
  <si>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</si>
  <si>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</si>
  <si>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</si>
  <si>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</si>
  <si>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</si>
  <si>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</si>
  <si>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Субсидии бюджетам муниципальных образований на мероприятия по озданию и развитию системы газоснабжения муниципальных образований</t>
  </si>
  <si>
    <t>Софинансирование из местного бюджета на мероприятия по озданию и развитию системы газоснабжения муниципальных образований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</si>
  <si>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</si>
  <si>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</si>
  <si>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</si>
  <si>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Субсидии из краевого бюджета бюджетам муниципальных образований Приморского края на на реализацию федеральной целевой программы "Увековечение памяти погибших при защите Отечества на 2019 - 2024 годы"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</si>
  <si>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</si>
  <si>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</si>
  <si>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</si>
  <si>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</si>
  <si>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</si>
  <si>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</si>
  <si>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</si>
  <si>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</si>
  <si>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</si>
  <si>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</si>
  <si>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</si>
  <si>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</si>
  <si>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</si>
  <si>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</si>
  <si>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Субвенции                                                                                                       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</si>
  <si>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государственногых полномочий в сфере транспортного обслуживания по муниципальным маршрутам в границах муниципальных образований</t>
  </si>
  <si>
    <t>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</si>
  <si>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Софинансирование с местного бюджета на 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</si>
  <si>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</si>
  <si>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</si>
  <si>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</si>
  <si>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</si>
  <si>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Компенсационные выплаты за найм жилого помещения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</si>
  <si>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</si>
  <si>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</si>
  <si>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</si>
  <si>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</si>
  <si>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05 3 A2 55194</t>
  </si>
  <si>
    <t>Софинансирование из местного бюджета мероприятий 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</si>
  <si>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Софинансирование из местного бюджета мероприятий на на государственную поддержку муниципальных учреждений культуры </t>
  </si>
  <si>
    <t>05 3 A2 55195</t>
  </si>
  <si>
    <t>Другие вопросы в области национальной экономики</t>
  </si>
  <si>
    <t>0412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</si>
  <si>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</si>
  <si>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</si>
  <si>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</si>
  <si>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</si>
  <si>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12 1 01 60010</t>
  </si>
  <si>
    <t>Субсидии юридическим лицам на возмещение недополученных доходов, возникающих в связи с регулированием органами исполнительной власти Приморского края тарифов на перевозки поссажиров и багажа автомобильным транспортом</t>
  </si>
  <si>
    <t>12 1 01 00000</t>
  </si>
  <si>
    <t>Перевоз невостребованных трупов в морг и к месту захоронения</t>
  </si>
  <si>
    <t>Содержанае общественнйх кладбищ Шкотовского муниципального округа</t>
  </si>
  <si>
    <t>99 9 99 20430</t>
  </si>
  <si>
    <t>99 9 99 20440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</si>
  <si>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</si>
  <si>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</si>
  <si>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</si>
  <si>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</si>
  <si>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</si>
  <si>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</si>
  <si>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</si>
  <si>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</si>
  <si>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</si>
  <si>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</si>
  <si>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</si>
  <si>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</si>
  <si>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</si>
  <si>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</si>
  <si>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02 2 03 L7500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</si>
  <si>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</si>
  <si>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</si>
  <si>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</si>
  <si>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</si>
  <si>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</si>
  <si>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</si>
  <si>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</si>
  <si>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</si>
  <si>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Дополнительное образование детей</t>
  </si>
  <si>
    <t>Молодежная политика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</si>
  <si>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</si>
  <si>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</si>
  <si>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</si>
  <si>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Подпрограмма "Социальная поддержка семей и детей""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</si>
  <si>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</si>
  <si>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</si>
  <si>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</si>
  <si>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</si>
  <si>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</si>
  <si>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Подпрограмма "Организация досуга и обеспечение населения Шкотовского округа услугами организации культуры" (клубная система)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</si>
  <si>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</si>
  <si>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</si>
  <si>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</si>
  <si>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</si>
  <si>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</si>
  <si>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>05 3 А2 00000</t>
  </si>
  <si>
    <t>Региональный проект "Творческие люди"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</si>
  <si>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</si>
  <si>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</si>
  <si>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</si>
  <si>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</si>
  <si>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</si>
  <si>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</si>
  <si>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Муниципальная программа ""Патриотическое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</si>
  <si>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</si>
  <si>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</si>
  <si>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</si>
  <si>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Резервный фонд администрации Шкотовского муниципального окргуа</t>
  </si>
  <si>
    <t>0105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</si>
  <si>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</si>
  <si>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</si>
  <si>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</si>
  <si>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</si>
  <si>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</si>
  <si>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</si>
  <si>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</si>
  <si>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</si>
  <si>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</si>
  <si>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</si>
  <si>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</si>
  <si>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</si>
  <si>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</si>
  <si>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</si>
  <si>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</si>
  <si>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</si>
  <si>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</si>
  <si>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</si>
  <si>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</si>
  <si>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</si>
  <si>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</si>
  <si>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</si>
  <si>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</si>
  <si>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</si>
  <si>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</si>
  <si>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</si>
  <si>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</si>
  <si>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</si>
  <si>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</si>
  <si>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</si>
  <si>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 xml:space="preserve">Муниципальная программа "Обеспечение доступным жильём и качественными услугами жилищно-коммунального хозяйства населения сельских поселений Шкотовского муниципального округа на 2020-2027 годы" 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</si>
  <si>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</si>
  <si>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</si>
  <si>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</si>
  <si>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</si>
  <si>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</si>
  <si>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</si>
  <si>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</si>
  <si>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</si>
  <si>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</si>
  <si>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</si>
  <si>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</si>
  <si>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</si>
  <si>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</si>
  <si>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1301</t>
  </si>
  <si>
    <t>99 9 99 10080</t>
  </si>
  <si>
    <t>0310</t>
  </si>
  <si>
    <t>Организация выполнения и осуществления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</si>
  <si>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</si>
  <si>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</si>
  <si>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</si>
  <si>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</si>
  <si>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</si>
  <si>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</si>
  <si>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</si>
  <si>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</si>
  <si>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</si>
  <si>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</si>
  <si>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</si>
  <si>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</si>
  <si>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</si>
  <si>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</si>
  <si>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</si>
  <si>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</si>
  <si>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</si>
  <si>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</si>
  <si>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</si>
  <si>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</si>
  <si>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02 3 03 20050</t>
  </si>
  <si>
    <t>02 3 03 00000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</si>
  <si>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</si>
  <si>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</si>
  <si>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</si>
  <si>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</si>
  <si>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</si>
  <si>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Субсидии на возмещение затрат на оплату жилищных услуг и услуг отопления жилых помещений семей военослужащих в зоне СВО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</si>
  <si>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</si>
  <si>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</si>
  <si>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</si>
  <si>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</si>
  <si>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</si>
  <si>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Бюджетные инвестиции в объекты капитального строительства государственной (муниципальной) собственности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</si>
  <si>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</si>
  <si>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</si>
  <si>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</si>
  <si>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</si>
  <si>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</si>
  <si>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</si>
  <si>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</si>
  <si>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</si>
  <si>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Меропрятия по обустройству и содержанию контейнерных площадок временного размещения ТКО</t>
  </si>
  <si>
    <t>06 6 04 20420</t>
  </si>
  <si>
    <t>Содержание и обслуживание казны Шкотовского муниципального округа</t>
  </si>
  <si>
    <t>Содержанае и обслуживание казны Шкотовского муниципального округа</t>
  </si>
  <si>
    <t>99 9 99 20260</t>
  </si>
  <si>
    <t>20 1 00 00000</t>
  </si>
  <si>
    <t>20 1 02 00000</t>
  </si>
  <si>
    <t>20 1 02 S2610</t>
  </si>
  <si>
    <t>Муниципальная программа "Энергоэффективность, развитие газоснабжения и энергетики в Шкотовском муниципальном округе на 2020-2027 годы"</t>
  </si>
  <si>
    <t>Подпрограмма "Создание и развитие системы газоснабжения Шкотовского муниципального округа на 2020-2027 годы"</t>
  </si>
  <si>
    <t>Подпрограмма "Развитие сферы ритуальных услуг на территории Шкотовского муниципального округа"</t>
  </si>
  <si>
    <t>Основное мероприятие "Развитие сферы ритуальных услуг на территории Шкотовского муниципального округа"</t>
  </si>
  <si>
    <t>13 2 00 00000</t>
  </si>
  <si>
    <t>13 2 01 00000</t>
  </si>
  <si>
    <t>Софинансирование из местного бюджета на проектирование, строительство, капитальный ремонт и ремонт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гражданам, имеющим двух детей, а также молодым семьям</t>
  </si>
  <si>
    <t>12 2 03 S2380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</si>
  <si>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</si>
  <si>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</si>
  <si>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</si>
  <si>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</si>
  <si>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</si>
  <si>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</si>
  <si>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</si>
  <si>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</si>
  <si>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13 2 01 S2170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</si>
  <si>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</si>
  <si>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</si>
  <si>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"Газоснабжение и газификация Шкотовского муниципального округа"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</si>
  <si>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</si>
  <si>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</si>
  <si>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</si>
  <si>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Развитие кадрового потенциала в образовательных организациях Шкотовского муниципального округа</t>
  </si>
  <si>
    <t>Дума Шкотовского муниципального округа</t>
  </si>
  <si>
    <t>Председатель Думы Шкотовского округа</t>
  </si>
  <si>
    <t>Депутаты Думы Шкотовского округа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</si>
  <si>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</si>
  <si>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</si>
  <si>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</si>
  <si>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03 3 01 00000</t>
  </si>
  <si>
    <t xml:space="preserve">Обеспечение беспрепятственного доступа инвалидов к объектам социальной инфраструктуры и информации 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</si>
  <si>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</si>
  <si>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03 3 01 20080</t>
  </si>
  <si>
    <t>05 4 01 00000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</si>
  <si>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</si>
  <si>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</si>
  <si>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</si>
  <si>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</si>
  <si>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</si>
  <si>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Реализация национального проекта "Образование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</si>
  <si>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</si>
  <si>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Муниципальная программа "Формирование современной городской среды Шкотовского муниципального округа" на 2024-2027 гг</t>
  </si>
  <si>
    <t>"Формирование современной городской среды Шкотовского муниципального округа" на 2024-2027 гг.</t>
  </si>
  <si>
    <t>Основное мероприятие " Мероприятия по благоустройству территорий, детских и спортивных площадок" Шкотовского муниципального округа"</t>
  </si>
  <si>
    <t>Муниципальная программа "Развитие образования Шкотовского муниципального округа" на 2024 – 2027 годы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</si>
  <si>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</si>
  <si>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>Основное мероприятие "Реализация мероприятий, направленных на привлечение детей и молодежи к участию в районных и краевых массовых  мероприятиях и повышение качества жизни детей"</t>
  </si>
  <si>
    <t xml:space="preserve">Подпрограмма "Патриотическое воспитание жителей Шкотовского муниципального округа Приморского края" 
</t>
  </si>
  <si>
    <t>Подпрограмма "Реализация образовательных программ общего образования"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</si>
  <si>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</si>
  <si>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>Подпрограмма "Развитие дополнительного образования детей и реализация мероприятий молодёжной политики"</t>
  </si>
  <si>
    <t>02 5 02 80010</t>
  </si>
  <si>
    <t>07 1 01 20360</t>
  </si>
  <si>
    <t>99 9 99 10100</t>
  </si>
  <si>
    <t>17 2 03 20370</t>
  </si>
  <si>
    <t>Контрольно-счетная комиссия Шкотовского муниципального округа</t>
  </si>
  <si>
    <t>Администрация Шкотовского муниципального округа</t>
  </si>
  <si>
    <t>муниципальное казенное учреждение "Культурно-информационный методический центр" Шкотовского муниципального округа</t>
  </si>
  <si>
    <t>Муниципальное казенное учреждение "Управление  образованием"  Шкотовского муниципального округа Приморского края</t>
  </si>
  <si>
    <t>муниципальное казенное учреждение "Хозяйственное управление администрации" Шкотовского муниципального округа</t>
  </si>
  <si>
    <t>Субсидии на возмещение затрат на оплату услуг по обеспечению твердым топливом семей военнослужащих в зоне СВО</t>
  </si>
  <si>
    <t>Компенсационные выплаты на возмещение затрат многодетных семей на обеспечение земельных участков инженерной инфроструктурой ВКХ</t>
  </si>
  <si>
    <t>0406</t>
  </si>
  <si>
    <t>07 1 01 20380</t>
  </si>
  <si>
    <t>Водное хозяйство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</si>
  <si>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</si>
  <si>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03 3 02 00000</t>
  </si>
  <si>
    <t>Основное мероприятие "Организация культурных и спортивных мероприятий, с участием людей с ограниченными возможностями"</t>
  </si>
  <si>
    <t>03 3 02 20020</t>
  </si>
  <si>
    <t>Организация культурных и спортивных мероприятий, с участием людей с ограниченными возможностями</t>
  </si>
  <si>
    <t>Отклонения от плана (+,-)</t>
  </si>
  <si>
    <t>% исполнения от первоначального плана</t>
  </si>
  <si>
    <t>% исполнения от плана с учетом внесенных изменений</t>
  </si>
  <si>
    <t>9=7-8</t>
  </si>
  <si>
    <t>10=8/6*100</t>
  </si>
  <si>
    <t>11=8/7*100</t>
  </si>
  <si>
    <t>Первоначальный бюджет на 2024 год</t>
  </si>
  <si>
    <t>360</t>
  </si>
  <si>
    <t>Иные выплаты населению</t>
  </si>
  <si>
    <t>18 1 03 00000</t>
  </si>
  <si>
    <t>99 9 99 93010</t>
  </si>
  <si>
    <t>99 9 99 93030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</si>
  <si>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</si>
  <si>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</si>
  <si>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</si>
  <si>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Субсидии бюджетам на подготовку проектов межевания земельных участков и на проведение кадастровых работ</t>
  </si>
  <si>
    <t>14 0 00 00000</t>
  </si>
  <si>
    <t>14 1 00 00000</t>
  </si>
  <si>
    <t>14 1 01 00000</t>
  </si>
  <si>
    <t>14 1 01 L5990</t>
  </si>
  <si>
    <t>12 2 R1 S2440</t>
  </si>
  <si>
    <t>Основное мероприятие "Реализация проектов инициативного бюджетирования по направлению "Твой проект""</t>
  </si>
  <si>
    <t>Реализация проектов инициативного бюджетирования по направлению "Твой проект" ("Благоустройство территории Центропарка" с. Центральное)</t>
  </si>
  <si>
    <t>Софинансирование из местного бюджета на реализацию проектов инициативного бюджетирования по направлению "Твой проект" ("Благоустройство территории Центропарка" с. Центральное)</t>
  </si>
  <si>
    <t>20 1 05 00000</t>
  </si>
  <si>
    <t>20 1 05 S2361</t>
  </si>
  <si>
    <t>Реализация проектов инициативного бюджетирования по направлению "Твой проект" (Школьный двор - мир моего детства МБОУ "СОШ № 26 пос. Новонежино")</t>
  </si>
  <si>
    <t>Софинансирование из местного бюджета на реализацию проектов инициативного бюджетирования по направлению "Твой проект" (Школьный двор - мир моего детства МБОУ "СОШ № 26 пос. Новонежино")</t>
  </si>
  <si>
    <t>20 1 05 S2362</t>
  </si>
  <si>
    <t>06 5 01 93210</t>
  </si>
  <si>
    <t>Региональный проект "Культурная среда"</t>
  </si>
  <si>
    <t>Субсидии из краевого бюджета на развитие сети учреждений культурно-досугового типа</t>
  </si>
  <si>
    <t>Софинансирование из местного бюджета на развитие сети учреждений культурно-досугового типа</t>
  </si>
  <si>
    <t>05 3 А1 00000</t>
  </si>
  <si>
    <t>05 3 A1 55130</t>
  </si>
  <si>
    <t>Реализация проектов инициативного бюджетирования по направлению "Молодежный бюджет" ("Здравствуй, школа!" МБОУ "СОШ № 15. пос. Штыково")</t>
  </si>
  <si>
    <t>Софинансирование из местного бюджета на реализацию проектов инициативного бюджетирования по направлению "Молодежный бюджет" ("Здравствуй, школа!" МБОУ "СОШ № 15. пос. Штыково")</t>
  </si>
  <si>
    <t>02 2 03 S2751</t>
  </si>
  <si>
    <t>Реализация проектов инициативного бюджетирования по направлению "Молодежный бюджет" ("Благоустройство Школьного двора МБОУ "СОШ № 25 с. Романовка")</t>
  </si>
  <si>
    <t>Софинансирование из местного бюджета на реализацию проектов инициативного бюджетирования по направлению "Молодежный бюджет" ("Благоустройство Школьного двора МБОУ "СОШ № 25 с. Романовка")</t>
  </si>
  <si>
    <t>02 2 03 S2752</t>
  </si>
  <si>
    <t>-</t>
  </si>
  <si>
    <t>(руб.)</t>
  </si>
  <si>
    <t xml:space="preserve">Отчет об исполнении расходной части бюджета Шкотовского муниципального округа на 01 июля 2024 года  в ведомственной структуре расходов бюджета </t>
  </si>
  <si>
    <t>Назначено с учетом внесенных изменений на 1 июля 2024 года</t>
  </si>
  <si>
    <t>Исполнено на 01 июля 2024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</si>
</sst>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00"/>
  </numFmts>
  <fonts count="1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0" fillId="2" borderId="0" xfId="0" applyFill="1"/>
    <xf numFmtId="0" fontId="9" fillId="2" borderId="0" xfId="0" applyNumberFormat="1" applyFont="1" applyFill="1"/>
    <xf numFmtId="4" fontId="9" fillId="2" borderId="0" xfId="0" applyNumberFormat="1" applyFont="1" applyFill="1"/>
    <xf numFmtId="0" fontId="9" fillId="2" borderId="0" xfId="0" applyFont="1" applyFill="1"/>
    <xf numFmtId="0" fontId="3" fillId="2" borderId="0" xfId="0" applyFont="1" applyFill="1"/>
    <xf numFmtId="4" fontId="3" fillId="2" borderId="0" xfId="0" applyNumberFormat="1" applyFont="1" applyFill="1"/>
    <xf numFmtId="0" fontId="4" fillId="2" borderId="0" xfId="0" applyFont="1" applyFill="1"/>
    <xf numFmtId="4" fontId="4" fillId="2" borderId="0" xfId="0" applyNumberFormat="1" applyFont="1" applyFill="1"/>
    <xf numFmtId="0" fontId="11" fillId="2" borderId="0" xfId="0" applyFont="1" applyFill="1"/>
    <xf numFmtId="4" fontId="11" fillId="2" borderId="0" xfId="0" applyNumberFormat="1" applyFont="1" applyFill="1"/>
    <xf numFmtId="0" fontId="11" fillId="2" borderId="0" xfId="0" applyNumberFormat="1" applyFont="1" applyFill="1"/>
    <xf numFmtId="0" fontId="4" fillId="2" borderId="0" xfId="0" applyNumberFormat="1" applyFont="1" applyFill="1"/>
    <xf numFmtId="2" fontId="11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2" fontId="3" fillId="2" borderId="0" xfId="0" applyNumberFormat="1" applyFont="1" applyFill="1" applyAlignment="1">
      <alignment vertical="top"/>
    </xf>
    <xf numFmtId="0" fontId="10" fillId="2" borderId="0" xfId="0" applyFont="1" applyFill="1"/>
    <xf numFmtId="0" fontId="10" fillId="2" borderId="0" xfId="0" applyNumberFormat="1" applyFont="1" applyFill="1"/>
    <xf numFmtId="4" fontId="10" fillId="2" borderId="0" xfId="0" applyNumberFormat="1" applyFont="1" applyFill="1"/>
    <xf numFmtId="2" fontId="9" fillId="2" borderId="0" xfId="0" applyNumberFormat="1" applyFont="1" applyFill="1" applyAlignment="1">
      <alignment vertical="top"/>
    </xf>
    <xf numFmtId="0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2" xfId="2" applyFont="1" applyFill="1" applyBorder="1" applyAlignment="1">
      <alignment horizontal="center" vertical="center" wrapText="1"/>
    </xf>
    <xf numFmtId="0" fontId="0" fillId="0" borderId="0" xfId="0" applyFont="1"/>
    <xf numFmtId="2" fontId="0" fillId="0" borderId="0" xfId="0" applyNumberFormat="1" applyFont="1" applyAlignment="1">
      <alignment vertical="top"/>
    </xf>
    <xf numFmtId="0" fontId="2" fillId="0" borderId="0" xfId="0" applyFont="1"/>
    <xf numFmtId="0" fontId="5" fillId="0" borderId="0" xfId="0" applyFont="1"/>
    <xf numFmtId="0" fontId="3" fillId="0" borderId="0" xfId="0" applyFont="1"/>
    <xf numFmtId="4" fontId="2" fillId="0" borderId="0" xfId="0" applyNumberFormat="1" applyFont="1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5" fillId="0" borderId="2" xfId="0" applyNumberFormat="1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shrinkToFit="1"/>
    </xf>
    <xf numFmtId="4" fontId="5" fillId="0" borderId="2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13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5" fillId="0" borderId="2" xfId="3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shrinkToFi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shrinkToFit="1"/>
    </xf>
    <xf numFmtId="4" fontId="13" fillId="0" borderId="2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3" fillId="0" borderId="2" xfId="2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" fontId="12" fillId="0" borderId="8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11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2" fontId="15" fillId="0" borderId="0" xfId="0" applyNumberFormat="1" applyFont="1" applyAlignment="1">
      <alignment horizontal="center" vertical="center"/>
    </xf>
    <xf numFmtId="0" fontId="0" fillId="0" borderId="0" xfId="0" applyFont="1" applyAlignment="1"/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68"/>
  <sheetViews>
    <sheetView showGridLines="0" tabSelected="1" view="pageBreakPreview" topLeftCell="A534" zoomScaleNormal="99" zoomScaleSheetLayoutView="100" workbookViewId="0">
      <selection activeCell="C4" sqref="C4"/>
    </sheetView>
  </sheetViews>
  <sheetFormatPr defaultColWidth="8.85546875" defaultRowHeight="12.75" outlineLevelRow="5"/>
  <cols>
    <col min="1" max="1" width="55.85546875" style="4" customWidth="1"/>
    <col min="2" max="2" width="11.28515625" style="4" customWidth="1"/>
    <col min="3" max="3" width="11.7109375" style="4" customWidth="1"/>
    <col min="4" max="4" width="15.85546875" style="4" customWidth="1"/>
    <col min="5" max="5" width="9.28515625" style="4" customWidth="1"/>
    <col min="6" max="6" width="20.5703125" style="4" customWidth="1"/>
    <col min="7" max="7" width="19.42578125" style="19" customWidth="1"/>
    <col min="8" max="8" width="19.28515625" style="4" customWidth="1"/>
    <col min="9" max="9" width="22.85546875" style="2" customWidth="1"/>
    <col min="10" max="10" width="26.28515625" style="3" customWidth="1"/>
    <col min="11" max="11" width="17.5703125" style="4" customWidth="1"/>
    <col min="12" max="16384" width="8.85546875" style="4"/>
  </cols>
  <sheetData>
    <row r="1" spans="1:11" s="27" customFormat="1" ht="28.15" customHeight="1">
      <c r="G1" s="28"/>
    </row>
    <row r="2" spans="1:11" s="29" customFormat="1" ht="18.75">
      <c r="A2" s="106" t="s">
        <v>580</v>
      </c>
      <c r="B2" s="106"/>
      <c r="C2" s="106"/>
      <c r="D2" s="106"/>
      <c r="E2" s="106"/>
      <c r="F2" s="106"/>
      <c r="G2" s="106"/>
      <c r="H2" s="107"/>
      <c r="I2" s="106"/>
      <c r="J2" s="106"/>
      <c r="K2" s="106"/>
    </row>
    <row r="3" spans="1:11" s="29" customFormat="1" ht="24" customHeight="1" thickBot="1">
      <c r="A3" s="30"/>
      <c r="B3" s="30"/>
      <c r="C3" s="30"/>
      <c r="D3" s="30"/>
      <c r="E3" s="30"/>
      <c r="G3" s="31"/>
      <c r="H3" s="31"/>
      <c r="I3" s="31"/>
      <c r="J3" s="32"/>
      <c r="K3" s="105" t="s">
        <v>579</v>
      </c>
    </row>
    <row r="4" spans="1:11" s="29" customFormat="1" ht="78.75">
      <c r="A4" s="33" t="s">
        <v>36</v>
      </c>
      <c r="B4" s="34" t="s">
        <v>54</v>
      </c>
      <c r="C4" s="34" t="s">
        <v>67</v>
      </c>
      <c r="D4" s="34" t="s">
        <v>37</v>
      </c>
      <c r="E4" s="34" t="s">
        <v>38</v>
      </c>
      <c r="F4" s="35" t="s">
        <v>543</v>
      </c>
      <c r="G4" s="36" t="s">
        <v>581</v>
      </c>
      <c r="H4" s="34" t="s">
        <v>582</v>
      </c>
      <c r="I4" s="37" t="s">
        <v>537</v>
      </c>
      <c r="J4" s="38" t="s">
        <v>538</v>
      </c>
      <c r="K4" s="39" t="s">
        <v>539</v>
      </c>
    </row>
    <row r="5" spans="1:11" s="29" customFormat="1" ht="18" customHeight="1">
      <c r="A5" s="40">
        <v>1</v>
      </c>
      <c r="B5" s="41">
        <v>2</v>
      </c>
      <c r="C5" s="41">
        <v>3</v>
      </c>
      <c r="D5" s="41">
        <v>4</v>
      </c>
      <c r="E5" s="41">
        <v>5</v>
      </c>
      <c r="F5" s="42">
        <v>6</v>
      </c>
      <c r="G5" s="41">
        <v>7</v>
      </c>
      <c r="H5" s="42">
        <v>8</v>
      </c>
      <c r="I5" s="41" t="s">
        <v>540</v>
      </c>
      <c r="J5" s="42" t="s">
        <v>541</v>
      </c>
      <c r="K5" s="21" t="s">
        <v>542</v>
      </c>
    </row>
    <row r="6" spans="1:11" s="53" customFormat="1" ht="31.5">
      <c r="A6" s="49" t="s">
        <v>522</v>
      </c>
      <c r="B6" s="43">
        <v>991</v>
      </c>
      <c r="C6" s="50" t="s">
        <v>28</v>
      </c>
      <c r="D6" s="43" t="s">
        <v>153</v>
      </c>
      <c r="E6" s="50" t="s">
        <v>27</v>
      </c>
      <c r="F6" s="51">
        <f>F7</f>
        <v>2623926.42</v>
      </c>
      <c r="G6" s="51">
        <f t="shared" ref="G6:H6" si="0">G7</f>
        <v>2623926.42</v>
      </c>
      <c r="H6" s="51">
        <f t="shared" si="0"/>
        <v>1493805.37</v>
      </c>
      <c r="I6" s="52">
        <f t="shared" ref="I6:I8" si="1">$G6-$H6</f>
        <v>1130121.05</v>
      </c>
      <c r="J6" s="52">
        <f t="shared" ref="J6:J8" si="2">$H6/$F6*100</f>
        <v>56.93</v>
      </c>
      <c r="K6" s="52">
        <f t="shared" ref="K6:K8" si="3">$H6/$G6*100</f>
        <v>56.93</v>
      </c>
    </row>
    <row r="7" spans="1:11" s="53" customFormat="1" ht="15.75">
      <c r="A7" s="49" t="s">
        <v>29</v>
      </c>
      <c r="B7" s="43">
        <v>991</v>
      </c>
      <c r="C7" s="50" t="s">
        <v>51</v>
      </c>
      <c r="D7" s="43" t="s">
        <v>153</v>
      </c>
      <c r="E7" s="50" t="s">
        <v>27</v>
      </c>
      <c r="F7" s="51">
        <f>F8</f>
        <v>2623926.42</v>
      </c>
      <c r="G7" s="51">
        <f t="shared" ref="G7:H7" si="4">G8</f>
        <v>2623926.42</v>
      </c>
      <c r="H7" s="51">
        <f t="shared" si="4"/>
        <v>1493805.37</v>
      </c>
      <c r="I7" s="52">
        <f t="shared" si="1"/>
        <v>1130121.05</v>
      </c>
      <c r="J7" s="52">
        <f t="shared" si="2"/>
        <v>56.93</v>
      </c>
      <c r="K7" s="52">
        <f t="shared" si="3"/>
        <v>56.93</v>
      </c>
    </row>
    <row r="8" spans="1:11" s="56" customFormat="1" ht="47.25">
      <c r="A8" s="54" t="s">
        <v>64</v>
      </c>
      <c r="B8" s="39">
        <v>991</v>
      </c>
      <c r="C8" s="44" t="s">
        <v>58</v>
      </c>
      <c r="D8" s="39" t="s">
        <v>153</v>
      </c>
      <c r="E8" s="44" t="s">
        <v>27</v>
      </c>
      <c r="F8" s="55">
        <f>F9</f>
        <v>2623926.42</v>
      </c>
      <c r="G8" s="55">
        <f t="shared" ref="G8:H8" si="5">G9</f>
        <v>2623926.42</v>
      </c>
      <c r="H8" s="55">
        <f t="shared" si="5"/>
        <v>1493805.37</v>
      </c>
      <c r="I8" s="24">
        <f t="shared" si="1"/>
        <v>1130121.05</v>
      </c>
      <c r="J8" s="24">
        <f t="shared" si="2"/>
        <v>56.93</v>
      </c>
      <c r="K8" s="24">
        <f t="shared" si="3"/>
        <v>56.93</v>
      </c>
    </row>
    <row r="9" spans="1:11" s="45" customFormat="1" ht="31.15" customHeight="1">
      <c r="A9" s="21" t="s">
        <v>363</v>
      </c>
      <c r="B9" s="21">
        <v>991</v>
      </c>
      <c r="C9" s="22" t="s">
        <v>58</v>
      </c>
      <c r="D9" s="21" t="s">
        <v>283</v>
      </c>
      <c r="E9" s="22" t="s">
        <v>27</v>
      </c>
      <c r="F9" s="48">
        <f>F10+F14</f>
        <v>2623926.42</v>
      </c>
      <c r="G9" s="48">
        <f t="shared" ref="G9:H9" si="6">G10+G14</f>
        <v>2623926.42</v>
      </c>
      <c r="H9" s="48">
        <f t="shared" si="6"/>
        <v>1493805.37</v>
      </c>
      <c r="I9" s="48">
        <f>$G9-$H9</f>
        <v>1130121.05</v>
      </c>
      <c r="J9" s="48">
        <f>$H9/$F9*100</f>
        <v>56.93</v>
      </c>
      <c r="K9" s="48">
        <f>$H9/$G9*100</f>
        <v>56.93</v>
      </c>
    </row>
    <row r="10" spans="1:11" s="45" customFormat="1" ht="15.6" customHeight="1">
      <c r="A10" s="21" t="s">
        <v>364</v>
      </c>
      <c r="B10" s="21">
        <v>991</v>
      </c>
      <c r="C10" s="22" t="s">
        <v>58</v>
      </c>
      <c r="D10" s="21" t="s">
        <v>280</v>
      </c>
      <c r="E10" s="22" t="s">
        <v>27</v>
      </c>
      <c r="F10" s="48">
        <f>F11</f>
        <v>600020.16</v>
      </c>
      <c r="G10" s="48">
        <f t="shared" ref="G10:H10" si="7">G11</f>
        <v>600020.16</v>
      </c>
      <c r="H10" s="48">
        <f t="shared" si="7"/>
        <v>408281.59</v>
      </c>
      <c r="I10" s="48">
        <f t="shared" ref="I10:I76" si="8">$G10-$H10</f>
        <v>191738.57</v>
      </c>
      <c r="J10" s="48">
        <f t="shared" ref="J10:J76" si="9">$H10/$F10*100</f>
        <v>68.040000000000006</v>
      </c>
      <c r="K10" s="48">
        <f t="shared" ref="K10:K76" si="10">$H10/$G10*100</f>
        <v>68.040000000000006</v>
      </c>
    </row>
    <row r="11" spans="1:11" s="45" customFormat="1" ht="31.15" customHeight="1">
      <c r="A11" s="21" t="s">
        <v>99</v>
      </c>
      <c r="B11" s="21">
        <v>991</v>
      </c>
      <c r="C11" s="22" t="s">
        <v>58</v>
      </c>
      <c r="D11" s="21" t="s">
        <v>218</v>
      </c>
      <c r="E11" s="22" t="s">
        <v>27</v>
      </c>
      <c r="F11" s="48">
        <f>F12+F13</f>
        <v>600020.16</v>
      </c>
      <c r="G11" s="48">
        <f t="shared" ref="G11:H11" si="11">G12+G13</f>
        <v>600020.16</v>
      </c>
      <c r="H11" s="48">
        <f t="shared" si="11"/>
        <v>408281.59</v>
      </c>
      <c r="I11" s="48">
        <f t="shared" si="8"/>
        <v>191738.57</v>
      </c>
      <c r="J11" s="48">
        <f t="shared" si="9"/>
        <v>68.040000000000006</v>
      </c>
      <c r="K11" s="48">
        <f t="shared" si="10"/>
        <v>68.040000000000006</v>
      </c>
    </row>
    <row r="12" spans="1:11" s="45" customFormat="1" ht="46.9" customHeight="1">
      <c r="A12" s="26" t="s">
        <v>124</v>
      </c>
      <c r="B12" s="21">
        <v>991</v>
      </c>
      <c r="C12" s="22" t="s">
        <v>58</v>
      </c>
      <c r="D12" s="21" t="s">
        <v>218</v>
      </c>
      <c r="E12" s="21">
        <v>240</v>
      </c>
      <c r="F12" s="48">
        <v>590020.16</v>
      </c>
      <c r="G12" s="48">
        <v>590020.16</v>
      </c>
      <c r="H12" s="48">
        <v>408281.59</v>
      </c>
      <c r="I12" s="48">
        <f t="shared" si="8"/>
        <v>181738.57</v>
      </c>
      <c r="J12" s="48">
        <f t="shared" si="9"/>
        <v>69.2</v>
      </c>
      <c r="K12" s="48">
        <f t="shared" si="10"/>
        <v>69.2</v>
      </c>
    </row>
    <row r="13" spans="1:11" s="45" customFormat="1" ht="15.6" customHeight="1">
      <c r="A13" s="26" t="s">
        <v>128</v>
      </c>
      <c r="B13" s="21">
        <v>991</v>
      </c>
      <c r="C13" s="22" t="s">
        <v>58</v>
      </c>
      <c r="D13" s="21" t="s">
        <v>218</v>
      </c>
      <c r="E13" s="21">
        <v>850</v>
      </c>
      <c r="F13" s="48">
        <v>10000</v>
      </c>
      <c r="G13" s="48">
        <v>10000</v>
      </c>
      <c r="H13" s="48">
        <v>0</v>
      </c>
      <c r="I13" s="48">
        <f t="shared" si="8"/>
        <v>10000</v>
      </c>
      <c r="J13" s="48">
        <f t="shared" si="9"/>
        <v>0</v>
      </c>
      <c r="K13" s="48">
        <f t="shared" si="10"/>
        <v>0</v>
      </c>
    </row>
    <row r="14" spans="1:11" s="45" customFormat="1" ht="15.6" customHeight="1">
      <c r="A14" s="21" t="s">
        <v>100</v>
      </c>
      <c r="B14" s="21">
        <v>991</v>
      </c>
      <c r="C14" s="22" t="s">
        <v>58</v>
      </c>
      <c r="D14" s="21" t="s">
        <v>220</v>
      </c>
      <c r="E14" s="22" t="s">
        <v>27</v>
      </c>
      <c r="F14" s="48">
        <f>F15</f>
        <v>2023906.26</v>
      </c>
      <c r="G14" s="48">
        <f t="shared" ref="G14:H14" si="12">G15</f>
        <v>2023906.26</v>
      </c>
      <c r="H14" s="48">
        <f t="shared" si="12"/>
        <v>1085523.78</v>
      </c>
      <c r="I14" s="48">
        <f t="shared" si="8"/>
        <v>938382.48</v>
      </c>
      <c r="J14" s="48">
        <f t="shared" si="9"/>
        <v>53.64</v>
      </c>
      <c r="K14" s="48">
        <f t="shared" si="10"/>
        <v>53.64</v>
      </c>
    </row>
    <row r="15" spans="1:11" s="45" customFormat="1" ht="31.15" customHeight="1">
      <c r="A15" s="21" t="s">
        <v>126</v>
      </c>
      <c r="B15" s="21">
        <v>991</v>
      </c>
      <c r="C15" s="22" t="s">
        <v>58</v>
      </c>
      <c r="D15" s="21" t="s">
        <v>220</v>
      </c>
      <c r="E15" s="22" t="s">
        <v>127</v>
      </c>
      <c r="F15" s="48">
        <v>2023906.26</v>
      </c>
      <c r="G15" s="48">
        <v>2023906.26</v>
      </c>
      <c r="H15" s="48">
        <v>1085523.78</v>
      </c>
      <c r="I15" s="48">
        <f t="shared" si="8"/>
        <v>938382.48</v>
      </c>
      <c r="J15" s="48">
        <f t="shared" si="9"/>
        <v>53.64</v>
      </c>
      <c r="K15" s="48">
        <f t="shared" si="10"/>
        <v>53.64</v>
      </c>
    </row>
    <row r="16" spans="1:11" s="45" customFormat="1" ht="31.15" customHeight="1">
      <c r="A16" s="57" t="s">
        <v>523</v>
      </c>
      <c r="B16" s="57">
        <v>992</v>
      </c>
      <c r="C16" s="58" t="s">
        <v>28</v>
      </c>
      <c r="D16" s="57" t="s">
        <v>153</v>
      </c>
      <c r="E16" s="58" t="s">
        <v>27</v>
      </c>
      <c r="F16" s="59">
        <f>F17+F93+F100+F108+F159+F260+F267+F273+F317+F332+F339</f>
        <v>474281935.92000002</v>
      </c>
      <c r="G16" s="59">
        <f>G17+G93+G100+G108+G159+G260+G267+G273+G317+G332+G339</f>
        <v>507372152.31</v>
      </c>
      <c r="H16" s="59">
        <f>H17+H93+H100+H108+H159+H260+H267+H273+H317+H332+H339</f>
        <v>170012331.15000001</v>
      </c>
      <c r="I16" s="59">
        <f t="shared" si="8"/>
        <v>337359821.16000003</v>
      </c>
      <c r="J16" s="59">
        <f t="shared" si="9"/>
        <v>35.85</v>
      </c>
      <c r="K16" s="59">
        <f t="shared" si="10"/>
        <v>33.51</v>
      </c>
    </row>
    <row r="17" spans="1:11" s="45" customFormat="1" ht="15.6" customHeight="1">
      <c r="A17" s="57" t="s">
        <v>29</v>
      </c>
      <c r="B17" s="57">
        <v>992</v>
      </c>
      <c r="C17" s="58" t="s">
        <v>51</v>
      </c>
      <c r="D17" s="57" t="s">
        <v>153</v>
      </c>
      <c r="E17" s="58" t="s">
        <v>27</v>
      </c>
      <c r="F17" s="59">
        <f>F18+F24+F35+F40+F46</f>
        <v>151820979.59999999</v>
      </c>
      <c r="G17" s="59">
        <f>G18+G24+G35+G40+G46</f>
        <v>147465821.53</v>
      </c>
      <c r="H17" s="59">
        <f>H18+H24+H35+H40+H46</f>
        <v>70195067.439999998</v>
      </c>
      <c r="I17" s="59">
        <f t="shared" si="8"/>
        <v>77270754.090000004</v>
      </c>
      <c r="J17" s="59">
        <f t="shared" si="9"/>
        <v>46.24</v>
      </c>
      <c r="K17" s="59">
        <f t="shared" si="10"/>
        <v>47.6</v>
      </c>
    </row>
    <row r="18" spans="1:11" s="45" customFormat="1" ht="46.9" customHeight="1">
      <c r="A18" s="21" t="s">
        <v>106</v>
      </c>
      <c r="B18" s="21">
        <v>992</v>
      </c>
      <c r="C18" s="22" t="s">
        <v>107</v>
      </c>
      <c r="D18" s="21" t="s">
        <v>153</v>
      </c>
      <c r="E18" s="22" t="s">
        <v>27</v>
      </c>
      <c r="F18" s="48">
        <f>F19</f>
        <v>3025000</v>
      </c>
      <c r="G18" s="48">
        <f t="shared" ref="G18:H22" si="13">G19</f>
        <v>3309060</v>
      </c>
      <c r="H18" s="48">
        <f t="shared" si="13"/>
        <v>1773982.22</v>
      </c>
      <c r="I18" s="48">
        <f t="shared" si="8"/>
        <v>1535077.78</v>
      </c>
      <c r="J18" s="48">
        <f t="shared" si="9"/>
        <v>58.64</v>
      </c>
      <c r="K18" s="48">
        <f t="shared" si="10"/>
        <v>53.61</v>
      </c>
    </row>
    <row r="19" spans="1:11" s="45" customFormat="1" ht="49.9" customHeight="1">
      <c r="A19" s="44" t="s">
        <v>365</v>
      </c>
      <c r="B19" s="21">
        <v>992</v>
      </c>
      <c r="C19" s="22" t="s">
        <v>107</v>
      </c>
      <c r="D19" s="21" t="s">
        <v>154</v>
      </c>
      <c r="E19" s="22" t="s">
        <v>27</v>
      </c>
      <c r="F19" s="48">
        <f>F20</f>
        <v>3025000</v>
      </c>
      <c r="G19" s="48">
        <f t="shared" si="13"/>
        <v>3309060</v>
      </c>
      <c r="H19" s="48">
        <f t="shared" si="13"/>
        <v>1773982.22</v>
      </c>
      <c r="I19" s="48">
        <f t="shared" si="8"/>
        <v>1535077.78</v>
      </c>
      <c r="J19" s="48">
        <f t="shared" si="9"/>
        <v>58.64</v>
      </c>
      <c r="K19" s="48">
        <f t="shared" si="10"/>
        <v>53.61</v>
      </c>
    </row>
    <row r="20" spans="1:11" s="45" customFormat="1" ht="31.15" customHeight="1">
      <c r="A20" s="21" t="s">
        <v>363</v>
      </c>
      <c r="B20" s="21">
        <v>992</v>
      </c>
      <c r="C20" s="22" t="s">
        <v>107</v>
      </c>
      <c r="D20" s="21" t="s">
        <v>283</v>
      </c>
      <c r="E20" s="22" t="s">
        <v>27</v>
      </c>
      <c r="F20" s="48">
        <f>F21</f>
        <v>3025000</v>
      </c>
      <c r="G20" s="48">
        <f t="shared" si="13"/>
        <v>3309060</v>
      </c>
      <c r="H20" s="48">
        <f t="shared" si="13"/>
        <v>1773982.22</v>
      </c>
      <c r="I20" s="48">
        <f t="shared" si="8"/>
        <v>1535077.78</v>
      </c>
      <c r="J20" s="48">
        <f t="shared" si="9"/>
        <v>58.64</v>
      </c>
      <c r="K20" s="48">
        <f t="shared" si="10"/>
        <v>53.61</v>
      </c>
    </row>
    <row r="21" spans="1:11" s="45" customFormat="1" ht="15.6" customHeight="1">
      <c r="A21" s="21" t="s">
        <v>364</v>
      </c>
      <c r="B21" s="21">
        <v>992</v>
      </c>
      <c r="C21" s="22" t="s">
        <v>107</v>
      </c>
      <c r="D21" s="21" t="s">
        <v>280</v>
      </c>
      <c r="E21" s="22" t="s">
        <v>27</v>
      </c>
      <c r="F21" s="48">
        <f>F22</f>
        <v>3025000</v>
      </c>
      <c r="G21" s="48">
        <f t="shared" si="13"/>
        <v>3309060</v>
      </c>
      <c r="H21" s="48">
        <f t="shared" si="13"/>
        <v>1773982.22</v>
      </c>
      <c r="I21" s="48">
        <f t="shared" si="8"/>
        <v>1535077.78</v>
      </c>
      <c r="J21" s="48">
        <f t="shared" si="9"/>
        <v>58.64</v>
      </c>
      <c r="K21" s="48">
        <f t="shared" si="10"/>
        <v>53.61</v>
      </c>
    </row>
    <row r="22" spans="1:11" s="45" customFormat="1" ht="15.6" customHeight="1">
      <c r="A22" s="21" t="s">
        <v>483</v>
      </c>
      <c r="B22" s="21">
        <v>992</v>
      </c>
      <c r="C22" s="22" t="s">
        <v>107</v>
      </c>
      <c r="D22" s="21" t="s">
        <v>217</v>
      </c>
      <c r="E22" s="22" t="s">
        <v>27</v>
      </c>
      <c r="F22" s="48">
        <f>F23</f>
        <v>3025000</v>
      </c>
      <c r="G22" s="48">
        <f t="shared" si="13"/>
        <v>3309060</v>
      </c>
      <c r="H22" s="48">
        <f t="shared" si="13"/>
        <v>1773982.22</v>
      </c>
      <c r="I22" s="48">
        <f t="shared" si="8"/>
        <v>1535077.78</v>
      </c>
      <c r="J22" s="48">
        <f t="shared" si="9"/>
        <v>58.64</v>
      </c>
      <c r="K22" s="48">
        <f t="shared" si="10"/>
        <v>53.61</v>
      </c>
    </row>
    <row r="23" spans="1:11" s="25" customFormat="1" ht="31.5">
      <c r="A23" s="21" t="s">
        <v>126</v>
      </c>
      <c r="B23" s="21">
        <v>992</v>
      </c>
      <c r="C23" s="22" t="s">
        <v>107</v>
      </c>
      <c r="D23" s="21" t="s">
        <v>217</v>
      </c>
      <c r="E23" s="21">
        <v>120</v>
      </c>
      <c r="F23" s="48">
        <v>3025000</v>
      </c>
      <c r="G23" s="48">
        <v>3309060</v>
      </c>
      <c r="H23" s="48">
        <v>1773982.22</v>
      </c>
      <c r="I23" s="48">
        <f t="shared" si="8"/>
        <v>1535077.78</v>
      </c>
      <c r="J23" s="48">
        <f t="shared" si="9"/>
        <v>58.64</v>
      </c>
      <c r="K23" s="48">
        <f t="shared" si="10"/>
        <v>53.61</v>
      </c>
    </row>
    <row r="24" spans="1:11" s="25" customFormat="1" ht="57.6" customHeight="1">
      <c r="A24" s="21" t="s">
        <v>108</v>
      </c>
      <c r="B24" s="21">
        <v>992</v>
      </c>
      <c r="C24" s="22" t="s">
        <v>57</v>
      </c>
      <c r="D24" s="21" t="s">
        <v>153</v>
      </c>
      <c r="E24" s="22" t="s">
        <v>27</v>
      </c>
      <c r="F24" s="48">
        <f>F25</f>
        <v>114633000</v>
      </c>
      <c r="G24" s="48">
        <f t="shared" ref="G24:H24" si="14">G25</f>
        <v>115173873.01000001</v>
      </c>
      <c r="H24" s="48">
        <f t="shared" si="14"/>
        <v>63446702.270000003</v>
      </c>
      <c r="I24" s="48">
        <f t="shared" si="8"/>
        <v>51727170.740000002</v>
      </c>
      <c r="J24" s="48">
        <f t="shared" si="9"/>
        <v>55.35</v>
      </c>
      <c r="K24" s="48">
        <f t="shared" si="10"/>
        <v>55.09</v>
      </c>
    </row>
    <row r="25" spans="1:11" s="25" customFormat="1" ht="65.45" customHeight="1">
      <c r="A25" s="44" t="s">
        <v>365</v>
      </c>
      <c r="B25" s="21">
        <v>992</v>
      </c>
      <c r="C25" s="22" t="s">
        <v>57</v>
      </c>
      <c r="D25" s="21" t="s">
        <v>154</v>
      </c>
      <c r="E25" s="22" t="s">
        <v>27</v>
      </c>
      <c r="F25" s="48">
        <f>F26</f>
        <v>114633000</v>
      </c>
      <c r="G25" s="48">
        <f>G26</f>
        <v>115173873.01000001</v>
      </c>
      <c r="H25" s="48">
        <f>H26</f>
        <v>63446702.270000003</v>
      </c>
      <c r="I25" s="48">
        <f t="shared" si="8"/>
        <v>51727170.740000002</v>
      </c>
      <c r="J25" s="48">
        <f t="shared" si="9"/>
        <v>55.35</v>
      </c>
      <c r="K25" s="48">
        <f t="shared" si="10"/>
        <v>55.09</v>
      </c>
    </row>
    <row r="26" spans="1:11" s="45" customFormat="1" ht="31.15" customHeight="1">
      <c r="A26" s="21" t="s">
        <v>363</v>
      </c>
      <c r="B26" s="21">
        <v>992</v>
      </c>
      <c r="C26" s="22" t="s">
        <v>57</v>
      </c>
      <c r="D26" s="21" t="s">
        <v>283</v>
      </c>
      <c r="E26" s="22" t="s">
        <v>27</v>
      </c>
      <c r="F26" s="48">
        <f>F27</f>
        <v>114633000</v>
      </c>
      <c r="G26" s="48">
        <f t="shared" ref="G26:H26" si="15">G27</f>
        <v>115173873.01000001</v>
      </c>
      <c r="H26" s="48">
        <f t="shared" si="15"/>
        <v>63446702.270000003</v>
      </c>
      <c r="I26" s="48">
        <f t="shared" si="8"/>
        <v>51727170.740000002</v>
      </c>
      <c r="J26" s="48">
        <f t="shared" si="9"/>
        <v>55.35</v>
      </c>
      <c r="K26" s="48">
        <f t="shared" si="10"/>
        <v>55.09</v>
      </c>
    </row>
    <row r="27" spans="1:11" s="45" customFormat="1" ht="15.6" customHeight="1">
      <c r="A27" s="21" t="s">
        <v>364</v>
      </c>
      <c r="B27" s="21">
        <v>992</v>
      </c>
      <c r="C27" s="22" t="s">
        <v>57</v>
      </c>
      <c r="D27" s="21" t="s">
        <v>280</v>
      </c>
      <c r="E27" s="22" t="s">
        <v>27</v>
      </c>
      <c r="F27" s="48">
        <f>F28+F32</f>
        <v>114633000</v>
      </c>
      <c r="G27" s="48">
        <f t="shared" ref="G27:H27" si="16">G28+G32</f>
        <v>115173873.01000001</v>
      </c>
      <c r="H27" s="48">
        <f t="shared" si="16"/>
        <v>63446702.270000003</v>
      </c>
      <c r="I27" s="48">
        <f t="shared" si="8"/>
        <v>51727170.740000002</v>
      </c>
      <c r="J27" s="48">
        <f t="shared" si="9"/>
        <v>55.35</v>
      </c>
      <c r="K27" s="48">
        <f t="shared" si="10"/>
        <v>55.09</v>
      </c>
    </row>
    <row r="28" spans="1:11" s="45" customFormat="1" ht="31.15" customHeight="1">
      <c r="A28" s="21" t="s">
        <v>99</v>
      </c>
      <c r="B28" s="21">
        <v>992</v>
      </c>
      <c r="C28" s="22" t="s">
        <v>57</v>
      </c>
      <c r="D28" s="21" t="s">
        <v>218</v>
      </c>
      <c r="E28" s="22" t="s">
        <v>27</v>
      </c>
      <c r="F28" s="60">
        <f>F29+F30+F31</f>
        <v>114633000</v>
      </c>
      <c r="G28" s="60">
        <f t="shared" ref="G28:H28" si="17">G29+G30+G31</f>
        <v>114507638.01000001</v>
      </c>
      <c r="H28" s="60">
        <f t="shared" si="17"/>
        <v>62843684.270000003</v>
      </c>
      <c r="I28" s="60">
        <f t="shared" si="8"/>
        <v>51663953.740000002</v>
      </c>
      <c r="J28" s="60">
        <f t="shared" si="9"/>
        <v>54.82</v>
      </c>
      <c r="K28" s="60">
        <f t="shared" si="10"/>
        <v>54.88</v>
      </c>
    </row>
    <row r="29" spans="1:11" s="45" customFormat="1" ht="31.5">
      <c r="A29" s="21" t="s">
        <v>126</v>
      </c>
      <c r="B29" s="21">
        <v>992</v>
      </c>
      <c r="C29" s="22" t="s">
        <v>57</v>
      </c>
      <c r="D29" s="21" t="s">
        <v>218</v>
      </c>
      <c r="E29" s="21">
        <v>120</v>
      </c>
      <c r="F29" s="60">
        <v>112162000</v>
      </c>
      <c r="G29" s="60">
        <v>112162000</v>
      </c>
      <c r="H29" s="60">
        <v>61237091.640000001</v>
      </c>
      <c r="I29" s="60">
        <f t="shared" si="8"/>
        <v>50924908.359999999</v>
      </c>
      <c r="J29" s="60">
        <f t="shared" si="9"/>
        <v>54.6</v>
      </c>
      <c r="K29" s="60">
        <f t="shared" si="10"/>
        <v>54.6</v>
      </c>
    </row>
    <row r="30" spans="1:11" s="45" customFormat="1" ht="31.5">
      <c r="A30" s="26" t="s">
        <v>124</v>
      </c>
      <c r="B30" s="21">
        <v>992</v>
      </c>
      <c r="C30" s="22" t="s">
        <v>57</v>
      </c>
      <c r="D30" s="21" t="s">
        <v>218</v>
      </c>
      <c r="E30" s="21">
        <v>240</v>
      </c>
      <c r="F30" s="60">
        <v>2340000</v>
      </c>
      <c r="G30" s="60">
        <v>1950169.38</v>
      </c>
      <c r="H30" s="60">
        <v>1229606.04</v>
      </c>
      <c r="I30" s="60">
        <f t="shared" si="8"/>
        <v>720563.34</v>
      </c>
      <c r="J30" s="60">
        <f t="shared" si="9"/>
        <v>52.55</v>
      </c>
      <c r="K30" s="60">
        <f t="shared" si="10"/>
        <v>63.05</v>
      </c>
    </row>
    <row r="31" spans="1:11" s="45" customFormat="1" ht="15.75">
      <c r="A31" s="26" t="s">
        <v>128</v>
      </c>
      <c r="B31" s="21">
        <v>992</v>
      </c>
      <c r="C31" s="22" t="s">
        <v>57</v>
      </c>
      <c r="D31" s="21" t="s">
        <v>218</v>
      </c>
      <c r="E31" s="21">
        <v>850</v>
      </c>
      <c r="F31" s="60">
        <v>131000</v>
      </c>
      <c r="G31" s="60">
        <v>395468.63</v>
      </c>
      <c r="H31" s="60">
        <v>376986.59</v>
      </c>
      <c r="I31" s="60">
        <f t="shared" si="8"/>
        <v>18482.04</v>
      </c>
      <c r="J31" s="60">
        <f t="shared" si="9"/>
        <v>287.77999999999997</v>
      </c>
      <c r="K31" s="60">
        <f t="shared" si="10"/>
        <v>95.33</v>
      </c>
    </row>
    <row r="32" spans="1:11" s="45" customFormat="1" ht="31.15" customHeight="1">
      <c r="A32" s="21" t="s">
        <v>366</v>
      </c>
      <c r="B32" s="21">
        <v>992</v>
      </c>
      <c r="C32" s="22" t="s">
        <v>57</v>
      </c>
      <c r="D32" s="21" t="s">
        <v>221</v>
      </c>
      <c r="E32" s="22" t="s">
        <v>27</v>
      </c>
      <c r="F32" s="24">
        <f>F34+F33</f>
        <v>0</v>
      </c>
      <c r="G32" s="24">
        <f>G34+G33</f>
        <v>666235</v>
      </c>
      <c r="H32" s="24">
        <f>H34+H33</f>
        <v>603018</v>
      </c>
      <c r="I32" s="24">
        <f t="shared" si="8"/>
        <v>63217</v>
      </c>
      <c r="J32" s="24" t="s">
        <v>578</v>
      </c>
      <c r="K32" s="24">
        <f t="shared" si="10"/>
        <v>90.51</v>
      </c>
    </row>
    <row r="33" spans="1:11" s="45" customFormat="1" ht="31.5">
      <c r="A33" s="21" t="s">
        <v>124</v>
      </c>
      <c r="B33" s="21">
        <v>992</v>
      </c>
      <c r="C33" s="22" t="s">
        <v>57</v>
      </c>
      <c r="D33" s="21" t="s">
        <v>221</v>
      </c>
      <c r="E33" s="22" t="s">
        <v>125</v>
      </c>
      <c r="F33" s="24">
        <v>0</v>
      </c>
      <c r="G33" s="24">
        <v>128018</v>
      </c>
      <c r="H33" s="24">
        <v>123018</v>
      </c>
      <c r="I33" s="24">
        <f t="shared" si="8"/>
        <v>5000</v>
      </c>
      <c r="J33" s="24" t="s">
        <v>578</v>
      </c>
      <c r="K33" s="24">
        <f t="shared" si="10"/>
        <v>96.09</v>
      </c>
    </row>
    <row r="34" spans="1:11" s="45" customFormat="1" ht="15.75">
      <c r="A34" s="21" t="s">
        <v>545</v>
      </c>
      <c r="B34" s="21">
        <v>992</v>
      </c>
      <c r="C34" s="22" t="s">
        <v>57</v>
      </c>
      <c r="D34" s="21" t="s">
        <v>221</v>
      </c>
      <c r="E34" s="22" t="s">
        <v>544</v>
      </c>
      <c r="F34" s="24">
        <v>0</v>
      </c>
      <c r="G34" s="24">
        <v>538217</v>
      </c>
      <c r="H34" s="24">
        <v>480000</v>
      </c>
      <c r="I34" s="24">
        <f t="shared" si="8"/>
        <v>58217</v>
      </c>
      <c r="J34" s="24" t="s">
        <v>578</v>
      </c>
      <c r="K34" s="24">
        <f t="shared" si="10"/>
        <v>89.18</v>
      </c>
    </row>
    <row r="35" spans="1:11" s="25" customFormat="1" ht="65.45" customHeight="1">
      <c r="A35" s="22" t="s">
        <v>365</v>
      </c>
      <c r="B35" s="21">
        <v>992</v>
      </c>
      <c r="C35" s="22" t="s">
        <v>367</v>
      </c>
      <c r="D35" s="21" t="s">
        <v>154</v>
      </c>
      <c r="E35" s="22" t="s">
        <v>27</v>
      </c>
      <c r="F35" s="48">
        <f>F36</f>
        <v>4848</v>
      </c>
      <c r="G35" s="48">
        <f t="shared" ref="G35:H38" si="18">G36</f>
        <v>17716</v>
      </c>
      <c r="H35" s="48">
        <f t="shared" si="18"/>
        <v>17716</v>
      </c>
      <c r="I35" s="48">
        <f t="shared" si="8"/>
        <v>0</v>
      </c>
      <c r="J35" s="48">
        <f t="shared" si="9"/>
        <v>365.43</v>
      </c>
      <c r="K35" s="48">
        <f t="shared" si="10"/>
        <v>100</v>
      </c>
    </row>
    <row r="36" spans="1:11" s="45" customFormat="1" ht="31.15" customHeight="1">
      <c r="A36" s="21" t="s">
        <v>363</v>
      </c>
      <c r="B36" s="21">
        <v>992</v>
      </c>
      <c r="C36" s="22" t="s">
        <v>367</v>
      </c>
      <c r="D36" s="21" t="s">
        <v>283</v>
      </c>
      <c r="E36" s="22" t="s">
        <v>27</v>
      </c>
      <c r="F36" s="48">
        <f>F37</f>
        <v>4848</v>
      </c>
      <c r="G36" s="48">
        <f t="shared" si="18"/>
        <v>17716</v>
      </c>
      <c r="H36" s="48">
        <f t="shared" si="18"/>
        <v>17716</v>
      </c>
      <c r="I36" s="48">
        <f t="shared" si="8"/>
        <v>0</v>
      </c>
      <c r="J36" s="48">
        <f t="shared" si="9"/>
        <v>365.43</v>
      </c>
      <c r="K36" s="48">
        <f t="shared" si="10"/>
        <v>100</v>
      </c>
    </row>
    <row r="37" spans="1:11" s="45" customFormat="1" ht="15.6" customHeight="1">
      <c r="A37" s="21" t="s">
        <v>364</v>
      </c>
      <c r="B37" s="21">
        <v>992</v>
      </c>
      <c r="C37" s="22" t="s">
        <v>367</v>
      </c>
      <c r="D37" s="21" t="s">
        <v>280</v>
      </c>
      <c r="E37" s="22" t="s">
        <v>27</v>
      </c>
      <c r="F37" s="48">
        <f>F38</f>
        <v>4848</v>
      </c>
      <c r="G37" s="48">
        <f t="shared" si="18"/>
        <v>17716</v>
      </c>
      <c r="H37" s="48">
        <f t="shared" si="18"/>
        <v>17716</v>
      </c>
      <c r="I37" s="48">
        <f t="shared" si="8"/>
        <v>0</v>
      </c>
      <c r="J37" s="48">
        <f t="shared" si="9"/>
        <v>365.43</v>
      </c>
      <c r="K37" s="48">
        <f t="shared" si="10"/>
        <v>100</v>
      </c>
    </row>
    <row r="38" spans="1:11" s="45" customFormat="1" ht="62.45" customHeight="1">
      <c r="A38" s="61" t="s">
        <v>156</v>
      </c>
      <c r="B38" s="21">
        <v>992</v>
      </c>
      <c r="C38" s="22" t="s">
        <v>367</v>
      </c>
      <c r="D38" s="21" t="s">
        <v>368</v>
      </c>
      <c r="E38" s="22" t="s">
        <v>27</v>
      </c>
      <c r="F38" s="48">
        <f>F39</f>
        <v>4848</v>
      </c>
      <c r="G38" s="48">
        <f t="shared" si="18"/>
        <v>17716</v>
      </c>
      <c r="H38" s="48">
        <f t="shared" si="18"/>
        <v>17716</v>
      </c>
      <c r="I38" s="48">
        <f t="shared" si="8"/>
        <v>0</v>
      </c>
      <c r="J38" s="48">
        <f t="shared" si="9"/>
        <v>365.43</v>
      </c>
      <c r="K38" s="48">
        <f t="shared" si="10"/>
        <v>100</v>
      </c>
    </row>
    <row r="39" spans="1:11" s="45" customFormat="1" ht="31.5">
      <c r="A39" s="21" t="s">
        <v>124</v>
      </c>
      <c r="B39" s="21">
        <v>992</v>
      </c>
      <c r="C39" s="22" t="s">
        <v>367</v>
      </c>
      <c r="D39" s="21" t="s">
        <v>368</v>
      </c>
      <c r="E39" s="21">
        <v>240</v>
      </c>
      <c r="F39" s="62">
        <v>4848</v>
      </c>
      <c r="G39" s="62">
        <v>17716</v>
      </c>
      <c r="H39" s="62">
        <v>17716</v>
      </c>
      <c r="I39" s="62">
        <f t="shared" si="8"/>
        <v>0</v>
      </c>
      <c r="J39" s="62">
        <f t="shared" si="9"/>
        <v>365.43</v>
      </c>
      <c r="K39" s="62">
        <f t="shared" si="10"/>
        <v>100</v>
      </c>
    </row>
    <row r="40" spans="1:11" s="45" customFormat="1" ht="15.6" customHeight="1">
      <c r="A40" s="21" t="s">
        <v>31</v>
      </c>
      <c r="B40" s="21">
        <v>992</v>
      </c>
      <c r="C40" s="22" t="s">
        <v>70</v>
      </c>
      <c r="D40" s="21" t="s">
        <v>153</v>
      </c>
      <c r="E40" s="22" t="s">
        <v>27</v>
      </c>
      <c r="F40" s="48">
        <f>F41</f>
        <v>20998956.600000001</v>
      </c>
      <c r="G40" s="48">
        <f t="shared" ref="G40:H44" si="19">G41</f>
        <v>15539279.6</v>
      </c>
      <c r="H40" s="48">
        <f t="shared" si="19"/>
        <v>0</v>
      </c>
      <c r="I40" s="48">
        <f t="shared" si="8"/>
        <v>15539279.6</v>
      </c>
      <c r="J40" s="48">
        <f t="shared" si="9"/>
        <v>0</v>
      </c>
      <c r="K40" s="48">
        <f t="shared" si="10"/>
        <v>0</v>
      </c>
    </row>
    <row r="41" spans="1:11" s="45" customFormat="1" ht="46.9" customHeight="1">
      <c r="A41" s="22" t="s">
        <v>365</v>
      </c>
      <c r="B41" s="21">
        <v>992</v>
      </c>
      <c r="C41" s="22" t="s">
        <v>70</v>
      </c>
      <c r="D41" s="21" t="s">
        <v>154</v>
      </c>
      <c r="E41" s="22" t="s">
        <v>27</v>
      </c>
      <c r="F41" s="48">
        <f>F42</f>
        <v>20998956.600000001</v>
      </c>
      <c r="G41" s="48">
        <f t="shared" si="19"/>
        <v>15539279.6</v>
      </c>
      <c r="H41" s="48">
        <f t="shared" si="19"/>
        <v>0</v>
      </c>
      <c r="I41" s="48">
        <f t="shared" si="8"/>
        <v>15539279.6</v>
      </c>
      <c r="J41" s="48">
        <f t="shared" si="9"/>
        <v>0</v>
      </c>
      <c r="K41" s="48">
        <f t="shared" si="10"/>
        <v>0</v>
      </c>
    </row>
    <row r="42" spans="1:11" s="45" customFormat="1" ht="31.15" customHeight="1">
      <c r="A42" s="21" t="s">
        <v>363</v>
      </c>
      <c r="B42" s="21">
        <v>992</v>
      </c>
      <c r="C42" s="22" t="s">
        <v>70</v>
      </c>
      <c r="D42" s="21" t="s">
        <v>283</v>
      </c>
      <c r="E42" s="22" t="s">
        <v>27</v>
      </c>
      <c r="F42" s="48">
        <f>F43</f>
        <v>20998956.600000001</v>
      </c>
      <c r="G42" s="48">
        <f t="shared" si="19"/>
        <v>15539279.6</v>
      </c>
      <c r="H42" s="48">
        <f t="shared" si="19"/>
        <v>0</v>
      </c>
      <c r="I42" s="48">
        <f t="shared" si="8"/>
        <v>15539279.6</v>
      </c>
      <c r="J42" s="48">
        <f t="shared" si="9"/>
        <v>0</v>
      </c>
      <c r="K42" s="48">
        <f t="shared" si="10"/>
        <v>0</v>
      </c>
    </row>
    <row r="43" spans="1:11" s="45" customFormat="1" ht="15.6" customHeight="1">
      <c r="A43" s="21" t="s">
        <v>364</v>
      </c>
      <c r="B43" s="21">
        <v>992</v>
      </c>
      <c r="C43" s="22" t="s">
        <v>70</v>
      </c>
      <c r="D43" s="21" t="s">
        <v>280</v>
      </c>
      <c r="E43" s="22" t="s">
        <v>27</v>
      </c>
      <c r="F43" s="48">
        <f>F44</f>
        <v>20998956.600000001</v>
      </c>
      <c r="G43" s="48">
        <f t="shared" si="19"/>
        <v>15539279.6</v>
      </c>
      <c r="H43" s="48">
        <f t="shared" si="19"/>
        <v>0</v>
      </c>
      <c r="I43" s="48">
        <f t="shared" si="8"/>
        <v>15539279.6</v>
      </c>
      <c r="J43" s="48">
        <f t="shared" si="9"/>
        <v>0</v>
      </c>
      <c r="K43" s="48">
        <f t="shared" si="10"/>
        <v>0</v>
      </c>
    </row>
    <row r="44" spans="1:11" s="45" customFormat="1" ht="31.15" customHeight="1">
      <c r="A44" s="21" t="s">
        <v>366</v>
      </c>
      <c r="B44" s="21">
        <v>992</v>
      </c>
      <c r="C44" s="22" t="s">
        <v>70</v>
      </c>
      <c r="D44" s="21" t="s">
        <v>221</v>
      </c>
      <c r="E44" s="22" t="s">
        <v>27</v>
      </c>
      <c r="F44" s="24">
        <f>F45</f>
        <v>20998956.600000001</v>
      </c>
      <c r="G44" s="24">
        <f t="shared" si="19"/>
        <v>15539279.6</v>
      </c>
      <c r="H44" s="24">
        <f t="shared" si="19"/>
        <v>0</v>
      </c>
      <c r="I44" s="24">
        <f t="shared" si="8"/>
        <v>15539279.6</v>
      </c>
      <c r="J44" s="24">
        <f t="shared" si="9"/>
        <v>0</v>
      </c>
      <c r="K44" s="24">
        <f t="shared" si="10"/>
        <v>0</v>
      </c>
    </row>
    <row r="45" spans="1:11" s="45" customFormat="1" ht="15.75">
      <c r="A45" s="21" t="s">
        <v>87</v>
      </c>
      <c r="B45" s="21">
        <v>992</v>
      </c>
      <c r="C45" s="22" t="s">
        <v>70</v>
      </c>
      <c r="D45" s="21" t="s">
        <v>221</v>
      </c>
      <c r="E45" s="22" t="s">
        <v>88</v>
      </c>
      <c r="F45" s="24">
        <v>20998956.600000001</v>
      </c>
      <c r="G45" s="24">
        <v>15539279.6</v>
      </c>
      <c r="H45" s="24">
        <v>0</v>
      </c>
      <c r="I45" s="24">
        <f t="shared" si="8"/>
        <v>15539279.6</v>
      </c>
      <c r="J45" s="24">
        <f t="shared" si="9"/>
        <v>0</v>
      </c>
      <c r="K45" s="24">
        <f t="shared" si="10"/>
        <v>0</v>
      </c>
    </row>
    <row r="46" spans="1:11" s="45" customFormat="1" ht="31.15" customHeight="1">
      <c r="A46" s="21" t="s">
        <v>45</v>
      </c>
      <c r="B46" s="21">
        <v>992</v>
      </c>
      <c r="C46" s="22" t="s">
        <v>71</v>
      </c>
      <c r="D46" s="21" t="s">
        <v>153</v>
      </c>
      <c r="E46" s="22" t="s">
        <v>27</v>
      </c>
      <c r="F46" s="48">
        <f>F47+F58+F67</f>
        <v>13159175</v>
      </c>
      <c r="G46" s="48">
        <f t="shared" ref="G46:H46" si="20">G47+G58+G67</f>
        <v>13425892.92</v>
      </c>
      <c r="H46" s="48">
        <f t="shared" si="20"/>
        <v>4956666.95</v>
      </c>
      <c r="I46" s="48">
        <f t="shared" si="8"/>
        <v>8469225.9700000007</v>
      </c>
      <c r="J46" s="48">
        <f t="shared" si="9"/>
        <v>37.67</v>
      </c>
      <c r="K46" s="48">
        <f t="shared" si="10"/>
        <v>36.92</v>
      </c>
    </row>
    <row r="47" spans="1:11" s="64" customFormat="1" ht="46.9" customHeight="1">
      <c r="A47" s="44" t="s">
        <v>406</v>
      </c>
      <c r="B47" s="21">
        <v>992</v>
      </c>
      <c r="C47" s="22" t="s">
        <v>71</v>
      </c>
      <c r="D47" s="63" t="s">
        <v>160</v>
      </c>
      <c r="E47" s="22" t="s">
        <v>27</v>
      </c>
      <c r="F47" s="48">
        <f>F48+F52</f>
        <v>1017979</v>
      </c>
      <c r="G47" s="48">
        <f t="shared" ref="G47:H47" si="21">G48+G52</f>
        <v>1041050.18</v>
      </c>
      <c r="H47" s="48">
        <f t="shared" si="21"/>
        <v>894310.18</v>
      </c>
      <c r="I47" s="48">
        <f t="shared" si="8"/>
        <v>146740</v>
      </c>
      <c r="J47" s="48">
        <f t="shared" si="9"/>
        <v>87.85</v>
      </c>
      <c r="K47" s="48">
        <f t="shared" si="10"/>
        <v>85.9</v>
      </c>
    </row>
    <row r="48" spans="1:11" s="64" customFormat="1" ht="31.15" customHeight="1">
      <c r="A48" s="44" t="s">
        <v>417</v>
      </c>
      <c r="B48" s="21">
        <v>992</v>
      </c>
      <c r="C48" s="22" t="s">
        <v>71</v>
      </c>
      <c r="D48" s="21" t="s">
        <v>161</v>
      </c>
      <c r="E48" s="22" t="s">
        <v>27</v>
      </c>
      <c r="F48" s="65">
        <f>F49</f>
        <v>914479</v>
      </c>
      <c r="G48" s="65">
        <f t="shared" ref="G48:H50" si="22">G49</f>
        <v>937550.18</v>
      </c>
      <c r="H48" s="65">
        <f t="shared" si="22"/>
        <v>894310.18</v>
      </c>
      <c r="I48" s="65">
        <f t="shared" si="8"/>
        <v>43240</v>
      </c>
      <c r="J48" s="65">
        <f t="shared" si="9"/>
        <v>97.79</v>
      </c>
      <c r="K48" s="65">
        <f t="shared" si="10"/>
        <v>95.39</v>
      </c>
    </row>
    <row r="49" spans="1:11" s="64" customFormat="1" ht="31.15" customHeight="1">
      <c r="A49" s="66" t="s">
        <v>418</v>
      </c>
      <c r="B49" s="21">
        <v>992</v>
      </c>
      <c r="C49" s="22" t="s">
        <v>71</v>
      </c>
      <c r="D49" s="21" t="s">
        <v>419</v>
      </c>
      <c r="E49" s="22" t="s">
        <v>27</v>
      </c>
      <c r="F49" s="24">
        <f>F50</f>
        <v>914479</v>
      </c>
      <c r="G49" s="24">
        <f t="shared" si="22"/>
        <v>937550.18</v>
      </c>
      <c r="H49" s="24">
        <f t="shared" si="22"/>
        <v>894310.18</v>
      </c>
      <c r="I49" s="24">
        <f t="shared" si="8"/>
        <v>43240</v>
      </c>
      <c r="J49" s="24">
        <f t="shared" si="9"/>
        <v>97.79</v>
      </c>
      <c r="K49" s="24">
        <f t="shared" si="10"/>
        <v>95.39</v>
      </c>
    </row>
    <row r="50" spans="1:11" s="25" customFormat="1" ht="31.15" customHeight="1">
      <c r="A50" s="26" t="s">
        <v>420</v>
      </c>
      <c r="B50" s="21">
        <v>992</v>
      </c>
      <c r="C50" s="22" t="s">
        <v>71</v>
      </c>
      <c r="D50" s="21" t="s">
        <v>421</v>
      </c>
      <c r="E50" s="22" t="s">
        <v>27</v>
      </c>
      <c r="F50" s="24">
        <f>F51</f>
        <v>914479</v>
      </c>
      <c r="G50" s="24">
        <f t="shared" si="22"/>
        <v>937550.18</v>
      </c>
      <c r="H50" s="24">
        <f t="shared" si="22"/>
        <v>894310.18</v>
      </c>
      <c r="I50" s="24">
        <f t="shared" si="8"/>
        <v>43240</v>
      </c>
      <c r="J50" s="24">
        <f t="shared" si="9"/>
        <v>97.79</v>
      </c>
      <c r="K50" s="24">
        <f t="shared" si="10"/>
        <v>95.39</v>
      </c>
    </row>
    <row r="51" spans="1:11" s="25" customFormat="1" ht="52.35" customHeight="1">
      <c r="A51" s="26" t="s">
        <v>124</v>
      </c>
      <c r="B51" s="21">
        <v>992</v>
      </c>
      <c r="C51" s="22" t="s">
        <v>71</v>
      </c>
      <c r="D51" s="21" t="s">
        <v>421</v>
      </c>
      <c r="E51" s="22" t="s">
        <v>125</v>
      </c>
      <c r="F51" s="24">
        <v>914479</v>
      </c>
      <c r="G51" s="24">
        <v>937550.18</v>
      </c>
      <c r="H51" s="24">
        <v>894310.18</v>
      </c>
      <c r="I51" s="24">
        <f t="shared" si="8"/>
        <v>43240</v>
      </c>
      <c r="J51" s="24">
        <f t="shared" si="9"/>
        <v>97.79</v>
      </c>
      <c r="K51" s="24">
        <f t="shared" si="10"/>
        <v>95.39</v>
      </c>
    </row>
    <row r="52" spans="1:11" s="45" customFormat="1" ht="15.6" customHeight="1">
      <c r="A52" s="66" t="s">
        <v>407</v>
      </c>
      <c r="B52" s="21">
        <v>992</v>
      </c>
      <c r="C52" s="22" t="s">
        <v>71</v>
      </c>
      <c r="D52" s="21" t="s">
        <v>162</v>
      </c>
      <c r="E52" s="22" t="s">
        <v>27</v>
      </c>
      <c r="F52" s="24">
        <f>F53</f>
        <v>103500</v>
      </c>
      <c r="G52" s="24">
        <f t="shared" ref="G52:H52" si="23">G53</f>
        <v>103500</v>
      </c>
      <c r="H52" s="24">
        <f t="shared" si="23"/>
        <v>0</v>
      </c>
      <c r="I52" s="24">
        <f t="shared" si="8"/>
        <v>103500</v>
      </c>
      <c r="J52" s="24">
        <f t="shared" si="9"/>
        <v>0</v>
      </c>
      <c r="K52" s="24">
        <f t="shared" si="10"/>
        <v>0</v>
      </c>
    </row>
    <row r="53" spans="1:11" s="45" customFormat="1" ht="31.15" customHeight="1">
      <c r="A53" s="66" t="s">
        <v>409</v>
      </c>
      <c r="B53" s="21">
        <v>992</v>
      </c>
      <c r="C53" s="22" t="s">
        <v>71</v>
      </c>
      <c r="D53" s="21" t="s">
        <v>408</v>
      </c>
      <c r="E53" s="22" t="s">
        <v>27</v>
      </c>
      <c r="F53" s="24">
        <f>F54+F56</f>
        <v>103500</v>
      </c>
      <c r="G53" s="24">
        <f t="shared" ref="G53:H53" si="24">G54+G56</f>
        <v>103500</v>
      </c>
      <c r="H53" s="24">
        <f t="shared" si="24"/>
        <v>0</v>
      </c>
      <c r="I53" s="24">
        <f t="shared" si="8"/>
        <v>103500</v>
      </c>
      <c r="J53" s="24">
        <f t="shared" si="9"/>
        <v>0</v>
      </c>
      <c r="K53" s="24">
        <f t="shared" si="10"/>
        <v>0</v>
      </c>
    </row>
    <row r="54" spans="1:11" s="25" customFormat="1" ht="103.9" customHeight="1">
      <c r="A54" s="26" t="s">
        <v>425</v>
      </c>
      <c r="B54" s="21">
        <v>992</v>
      </c>
      <c r="C54" s="22" t="s">
        <v>71</v>
      </c>
      <c r="D54" s="21" t="s">
        <v>424</v>
      </c>
      <c r="E54" s="22" t="s">
        <v>27</v>
      </c>
      <c r="F54" s="24">
        <f>F55</f>
        <v>3500</v>
      </c>
      <c r="G54" s="24">
        <f t="shared" ref="G54:H54" si="25">G55</f>
        <v>3500</v>
      </c>
      <c r="H54" s="24">
        <f t="shared" si="25"/>
        <v>0</v>
      </c>
      <c r="I54" s="24">
        <f t="shared" si="8"/>
        <v>3500</v>
      </c>
      <c r="J54" s="24">
        <f t="shared" si="9"/>
        <v>0</v>
      </c>
      <c r="K54" s="24">
        <f t="shared" si="10"/>
        <v>0</v>
      </c>
    </row>
    <row r="55" spans="1:11" s="25" customFormat="1" ht="31.5">
      <c r="A55" s="26" t="s">
        <v>124</v>
      </c>
      <c r="B55" s="21">
        <v>992</v>
      </c>
      <c r="C55" s="22" t="s">
        <v>71</v>
      </c>
      <c r="D55" s="21" t="s">
        <v>424</v>
      </c>
      <c r="E55" s="22" t="s">
        <v>125</v>
      </c>
      <c r="F55" s="24">
        <v>3500</v>
      </c>
      <c r="G55" s="24">
        <v>3500</v>
      </c>
      <c r="H55" s="24">
        <v>0</v>
      </c>
      <c r="I55" s="24">
        <f t="shared" si="8"/>
        <v>3500</v>
      </c>
      <c r="J55" s="24">
        <f t="shared" si="9"/>
        <v>0</v>
      </c>
      <c r="K55" s="24">
        <f t="shared" si="10"/>
        <v>0</v>
      </c>
    </row>
    <row r="56" spans="1:11" s="25" customFormat="1" ht="56.45" customHeight="1">
      <c r="A56" s="26" t="s">
        <v>422</v>
      </c>
      <c r="B56" s="21">
        <v>992</v>
      </c>
      <c r="C56" s="22" t="s">
        <v>71</v>
      </c>
      <c r="D56" s="21" t="s">
        <v>423</v>
      </c>
      <c r="E56" s="22" t="s">
        <v>27</v>
      </c>
      <c r="F56" s="24">
        <f>F57</f>
        <v>100000</v>
      </c>
      <c r="G56" s="24">
        <f t="shared" ref="G56:H56" si="26">G57</f>
        <v>100000</v>
      </c>
      <c r="H56" s="24">
        <f t="shared" si="26"/>
        <v>0</v>
      </c>
      <c r="I56" s="24">
        <f t="shared" si="8"/>
        <v>100000</v>
      </c>
      <c r="J56" s="24">
        <f t="shared" si="9"/>
        <v>0</v>
      </c>
      <c r="K56" s="24">
        <f t="shared" si="10"/>
        <v>0</v>
      </c>
    </row>
    <row r="57" spans="1:11" s="25" customFormat="1" ht="31.5">
      <c r="A57" s="26" t="s">
        <v>124</v>
      </c>
      <c r="B57" s="21">
        <v>992</v>
      </c>
      <c r="C57" s="22" t="s">
        <v>71</v>
      </c>
      <c r="D57" s="21" t="s">
        <v>423</v>
      </c>
      <c r="E57" s="22" t="s">
        <v>125</v>
      </c>
      <c r="F57" s="24">
        <v>100000</v>
      </c>
      <c r="G57" s="24">
        <v>100000</v>
      </c>
      <c r="H57" s="24">
        <v>0</v>
      </c>
      <c r="I57" s="24">
        <f t="shared" si="8"/>
        <v>100000</v>
      </c>
      <c r="J57" s="24">
        <f t="shared" si="9"/>
        <v>0</v>
      </c>
      <c r="K57" s="24">
        <f t="shared" si="10"/>
        <v>0</v>
      </c>
    </row>
    <row r="58" spans="1:11" s="25" customFormat="1" ht="46.9" customHeight="1">
      <c r="A58" s="39" t="s">
        <v>426</v>
      </c>
      <c r="B58" s="21">
        <v>992</v>
      </c>
      <c r="C58" s="22" t="s">
        <v>71</v>
      </c>
      <c r="D58" s="21" t="s">
        <v>155</v>
      </c>
      <c r="E58" s="22" t="s">
        <v>27</v>
      </c>
      <c r="F58" s="48">
        <f t="shared" ref="F58:H58" si="27">F59</f>
        <v>164000</v>
      </c>
      <c r="G58" s="48">
        <f t="shared" si="27"/>
        <v>164000</v>
      </c>
      <c r="H58" s="48">
        <f t="shared" si="27"/>
        <v>0</v>
      </c>
      <c r="I58" s="48">
        <f t="shared" si="8"/>
        <v>164000</v>
      </c>
      <c r="J58" s="48">
        <f t="shared" si="9"/>
        <v>0</v>
      </c>
      <c r="K58" s="48">
        <f t="shared" si="10"/>
        <v>0</v>
      </c>
    </row>
    <row r="59" spans="1:11" s="25" customFormat="1" ht="78" customHeight="1">
      <c r="A59" s="39" t="s">
        <v>427</v>
      </c>
      <c r="B59" s="21">
        <v>992</v>
      </c>
      <c r="C59" s="22" t="s">
        <v>71</v>
      </c>
      <c r="D59" s="21" t="s">
        <v>163</v>
      </c>
      <c r="E59" s="22" t="s">
        <v>27</v>
      </c>
      <c r="F59" s="48">
        <f>F60+F65</f>
        <v>164000</v>
      </c>
      <c r="G59" s="48">
        <f t="shared" ref="G59:H59" si="28">G60+G65</f>
        <v>164000</v>
      </c>
      <c r="H59" s="48">
        <f t="shared" si="28"/>
        <v>0</v>
      </c>
      <c r="I59" s="48">
        <f t="shared" si="8"/>
        <v>164000</v>
      </c>
      <c r="J59" s="48">
        <f t="shared" si="9"/>
        <v>0</v>
      </c>
      <c r="K59" s="48">
        <f t="shared" si="10"/>
        <v>0</v>
      </c>
    </row>
    <row r="60" spans="1:11" s="25" customFormat="1" ht="62.45" customHeight="1">
      <c r="A60" s="20" t="s">
        <v>428</v>
      </c>
      <c r="B60" s="21">
        <v>992</v>
      </c>
      <c r="C60" s="22" t="s">
        <v>71</v>
      </c>
      <c r="D60" s="23" t="s">
        <v>430</v>
      </c>
      <c r="E60" s="22" t="s">
        <v>27</v>
      </c>
      <c r="F60" s="24">
        <f>F62</f>
        <v>124000</v>
      </c>
      <c r="G60" s="24">
        <f t="shared" ref="G60:H60" si="29">G62</f>
        <v>124000</v>
      </c>
      <c r="H60" s="24">
        <f t="shared" si="29"/>
        <v>0</v>
      </c>
      <c r="I60" s="24">
        <f t="shared" si="8"/>
        <v>124000</v>
      </c>
      <c r="J60" s="24">
        <f t="shared" si="9"/>
        <v>0</v>
      </c>
      <c r="K60" s="24">
        <f t="shared" si="10"/>
        <v>0</v>
      </c>
    </row>
    <row r="61" spans="1:11" s="25" customFormat="1" ht="62.45" customHeight="1">
      <c r="A61" s="20" t="s">
        <v>431</v>
      </c>
      <c r="B61" s="21">
        <v>992</v>
      </c>
      <c r="C61" s="22" t="s">
        <v>71</v>
      </c>
      <c r="D61" s="23" t="s">
        <v>429</v>
      </c>
      <c r="E61" s="22" t="s">
        <v>27</v>
      </c>
      <c r="F61" s="24">
        <f>F62</f>
        <v>124000</v>
      </c>
      <c r="G61" s="24">
        <f t="shared" ref="G61:H61" si="30">G62</f>
        <v>124000</v>
      </c>
      <c r="H61" s="24">
        <f t="shared" si="30"/>
        <v>0</v>
      </c>
      <c r="I61" s="24">
        <f t="shared" si="8"/>
        <v>124000</v>
      </c>
      <c r="J61" s="24">
        <f t="shared" si="9"/>
        <v>0</v>
      </c>
      <c r="K61" s="24">
        <f t="shared" si="10"/>
        <v>0</v>
      </c>
    </row>
    <row r="62" spans="1:11" s="25" customFormat="1" ht="31.5">
      <c r="A62" s="26" t="s">
        <v>124</v>
      </c>
      <c r="B62" s="21">
        <v>992</v>
      </c>
      <c r="C62" s="22" t="s">
        <v>71</v>
      </c>
      <c r="D62" s="23" t="s">
        <v>429</v>
      </c>
      <c r="E62" s="22" t="s">
        <v>125</v>
      </c>
      <c r="F62" s="24">
        <v>124000</v>
      </c>
      <c r="G62" s="24">
        <v>124000</v>
      </c>
      <c r="H62" s="24">
        <v>0</v>
      </c>
      <c r="I62" s="24">
        <f t="shared" si="8"/>
        <v>124000</v>
      </c>
      <c r="J62" s="24">
        <f t="shared" si="9"/>
        <v>0</v>
      </c>
      <c r="K62" s="24">
        <f t="shared" si="10"/>
        <v>0</v>
      </c>
    </row>
    <row r="63" spans="1:11" s="25" customFormat="1" ht="78" customHeight="1">
      <c r="A63" s="39" t="s">
        <v>427</v>
      </c>
      <c r="B63" s="21">
        <v>992</v>
      </c>
      <c r="C63" s="22" t="s">
        <v>71</v>
      </c>
      <c r="D63" s="21" t="s">
        <v>163</v>
      </c>
      <c r="E63" s="22" t="s">
        <v>27</v>
      </c>
      <c r="F63" s="48">
        <f>F64</f>
        <v>40000</v>
      </c>
      <c r="G63" s="48">
        <f>G64</f>
        <v>40000</v>
      </c>
      <c r="H63" s="48">
        <f>H64</f>
        <v>0</v>
      </c>
      <c r="I63" s="48">
        <f t="shared" si="8"/>
        <v>40000</v>
      </c>
      <c r="J63" s="48">
        <f t="shared" si="9"/>
        <v>0</v>
      </c>
      <c r="K63" s="48">
        <f t="shared" si="10"/>
        <v>0</v>
      </c>
    </row>
    <row r="64" spans="1:11" s="25" customFormat="1" ht="77.45" customHeight="1">
      <c r="A64" s="20" t="s">
        <v>432</v>
      </c>
      <c r="B64" s="21">
        <v>992</v>
      </c>
      <c r="C64" s="22" t="s">
        <v>71</v>
      </c>
      <c r="D64" s="23" t="s">
        <v>546</v>
      </c>
      <c r="E64" s="22" t="s">
        <v>27</v>
      </c>
      <c r="F64" s="24">
        <f>F66</f>
        <v>40000</v>
      </c>
      <c r="G64" s="24">
        <f t="shared" ref="G64:H64" si="31">G66</f>
        <v>40000</v>
      </c>
      <c r="H64" s="24">
        <f t="shared" si="31"/>
        <v>0</v>
      </c>
      <c r="I64" s="24">
        <f t="shared" si="8"/>
        <v>40000</v>
      </c>
      <c r="J64" s="24">
        <f t="shared" si="9"/>
        <v>0</v>
      </c>
      <c r="K64" s="24">
        <f t="shared" si="10"/>
        <v>0</v>
      </c>
    </row>
    <row r="65" spans="1:11" s="25" customFormat="1" ht="31.15" customHeight="1">
      <c r="A65" s="20" t="s">
        <v>119</v>
      </c>
      <c r="B65" s="21">
        <v>992</v>
      </c>
      <c r="C65" s="22" t="s">
        <v>71</v>
      </c>
      <c r="D65" s="23" t="s">
        <v>164</v>
      </c>
      <c r="E65" s="22" t="s">
        <v>27</v>
      </c>
      <c r="F65" s="24">
        <f>F66</f>
        <v>40000</v>
      </c>
      <c r="G65" s="24">
        <f t="shared" ref="G65:H65" si="32">G66</f>
        <v>40000</v>
      </c>
      <c r="H65" s="24">
        <f t="shared" si="32"/>
        <v>0</v>
      </c>
      <c r="I65" s="24">
        <f t="shared" si="8"/>
        <v>40000</v>
      </c>
      <c r="J65" s="24">
        <f t="shared" si="9"/>
        <v>0</v>
      </c>
      <c r="K65" s="24">
        <f t="shared" si="10"/>
        <v>0</v>
      </c>
    </row>
    <row r="66" spans="1:11" s="25" customFormat="1" ht="31.5">
      <c r="A66" s="26" t="s">
        <v>124</v>
      </c>
      <c r="B66" s="21">
        <v>992</v>
      </c>
      <c r="C66" s="22" t="s">
        <v>71</v>
      </c>
      <c r="D66" s="23" t="s">
        <v>164</v>
      </c>
      <c r="E66" s="22" t="s">
        <v>125</v>
      </c>
      <c r="F66" s="24">
        <v>40000</v>
      </c>
      <c r="G66" s="24">
        <v>40000</v>
      </c>
      <c r="H66" s="24">
        <v>0</v>
      </c>
      <c r="I66" s="24">
        <f t="shared" si="8"/>
        <v>40000</v>
      </c>
      <c r="J66" s="24">
        <f t="shared" si="9"/>
        <v>0</v>
      </c>
      <c r="K66" s="24">
        <f t="shared" si="10"/>
        <v>0</v>
      </c>
    </row>
    <row r="67" spans="1:11" s="25" customFormat="1" ht="65.45" customHeight="1">
      <c r="A67" s="22" t="s">
        <v>365</v>
      </c>
      <c r="B67" s="21">
        <v>992</v>
      </c>
      <c r="C67" s="22" t="s">
        <v>71</v>
      </c>
      <c r="D67" s="21" t="s">
        <v>154</v>
      </c>
      <c r="E67" s="22" t="s">
        <v>27</v>
      </c>
      <c r="F67" s="48">
        <f>F68</f>
        <v>11977196</v>
      </c>
      <c r="G67" s="48">
        <f t="shared" ref="G67:H68" si="33">G68</f>
        <v>12220842.74</v>
      </c>
      <c r="H67" s="48">
        <f t="shared" si="33"/>
        <v>4062356.77</v>
      </c>
      <c r="I67" s="48">
        <f t="shared" si="8"/>
        <v>8158485.9699999997</v>
      </c>
      <c r="J67" s="48">
        <f t="shared" si="9"/>
        <v>33.92</v>
      </c>
      <c r="K67" s="48">
        <f t="shared" si="10"/>
        <v>33.24</v>
      </c>
    </row>
    <row r="68" spans="1:11" s="45" customFormat="1" ht="35.450000000000003" customHeight="1">
      <c r="A68" s="21" t="s">
        <v>363</v>
      </c>
      <c r="B68" s="21">
        <v>992</v>
      </c>
      <c r="C68" s="22" t="s">
        <v>71</v>
      </c>
      <c r="D68" s="21" t="s">
        <v>283</v>
      </c>
      <c r="E68" s="22" t="s">
        <v>27</v>
      </c>
      <c r="F68" s="48">
        <f>F69</f>
        <v>11977196</v>
      </c>
      <c r="G68" s="48">
        <f t="shared" si="33"/>
        <v>12220842.74</v>
      </c>
      <c r="H68" s="48">
        <f t="shared" si="33"/>
        <v>4062356.77</v>
      </c>
      <c r="I68" s="48">
        <f t="shared" si="8"/>
        <v>8158485.9699999997</v>
      </c>
      <c r="J68" s="48">
        <f t="shared" si="9"/>
        <v>33.92</v>
      </c>
      <c r="K68" s="48">
        <f t="shared" si="10"/>
        <v>33.24</v>
      </c>
    </row>
    <row r="69" spans="1:11" s="45" customFormat="1" ht="15.6" customHeight="1">
      <c r="A69" s="21" t="s">
        <v>364</v>
      </c>
      <c r="B69" s="21">
        <v>992</v>
      </c>
      <c r="C69" s="22" t="s">
        <v>71</v>
      </c>
      <c r="D69" s="21" t="s">
        <v>280</v>
      </c>
      <c r="E69" s="22" t="s">
        <v>27</v>
      </c>
      <c r="F69" s="48">
        <f>F74+F77+F80+F83+F70+F86+F88+F91+F72</f>
        <v>11977196</v>
      </c>
      <c r="G69" s="48">
        <f t="shared" ref="G69:H69" si="34">G74+G77+G80+G83+G70+G86+G88+G91+G72</f>
        <v>12220842.74</v>
      </c>
      <c r="H69" s="48">
        <f t="shared" si="34"/>
        <v>4062356.77</v>
      </c>
      <c r="I69" s="48">
        <f t="shared" si="8"/>
        <v>8158485.9699999997</v>
      </c>
      <c r="J69" s="48">
        <f t="shared" si="9"/>
        <v>33.92</v>
      </c>
      <c r="K69" s="48">
        <f t="shared" si="10"/>
        <v>33.24</v>
      </c>
    </row>
    <row r="70" spans="1:11" s="25" customFormat="1" ht="36.6" customHeight="1">
      <c r="A70" s="21" t="s">
        <v>86</v>
      </c>
      <c r="B70" s="21">
        <v>992</v>
      </c>
      <c r="C70" s="22" t="s">
        <v>71</v>
      </c>
      <c r="D70" s="21" t="s">
        <v>222</v>
      </c>
      <c r="E70" s="47" t="s">
        <v>27</v>
      </c>
      <c r="F70" s="48">
        <f t="shared" ref="F70:H70" si="35">F71</f>
        <v>100000</v>
      </c>
      <c r="G70" s="48">
        <f t="shared" si="35"/>
        <v>488431.46</v>
      </c>
      <c r="H70" s="48">
        <f t="shared" si="35"/>
        <v>478187.89</v>
      </c>
      <c r="I70" s="48">
        <f t="shared" si="8"/>
        <v>10243.57</v>
      </c>
      <c r="J70" s="48">
        <f t="shared" si="9"/>
        <v>478.19</v>
      </c>
      <c r="K70" s="48">
        <f t="shared" si="10"/>
        <v>97.9</v>
      </c>
    </row>
    <row r="71" spans="1:11" s="45" customFormat="1" ht="47.45" customHeight="1">
      <c r="A71" s="21" t="s">
        <v>129</v>
      </c>
      <c r="B71" s="21">
        <v>992</v>
      </c>
      <c r="C71" s="22" t="s">
        <v>71</v>
      </c>
      <c r="D71" s="21" t="s">
        <v>222</v>
      </c>
      <c r="E71" s="47" t="s">
        <v>130</v>
      </c>
      <c r="F71" s="24">
        <v>100000</v>
      </c>
      <c r="G71" s="24">
        <v>488431.46</v>
      </c>
      <c r="H71" s="24">
        <v>478187.89</v>
      </c>
      <c r="I71" s="24">
        <f t="shared" si="8"/>
        <v>10243.57</v>
      </c>
      <c r="J71" s="24">
        <f t="shared" si="9"/>
        <v>478.19</v>
      </c>
      <c r="K71" s="24">
        <f t="shared" si="10"/>
        <v>97.9</v>
      </c>
    </row>
    <row r="72" spans="1:11" s="45" customFormat="1" ht="55.15" customHeight="1">
      <c r="A72" s="26" t="s">
        <v>493</v>
      </c>
      <c r="B72" s="21">
        <v>992</v>
      </c>
      <c r="C72" s="22" t="s">
        <v>71</v>
      </c>
      <c r="D72" s="21" t="s">
        <v>520</v>
      </c>
      <c r="E72" s="47" t="s">
        <v>27</v>
      </c>
      <c r="F72" s="24">
        <f>F73</f>
        <v>150000</v>
      </c>
      <c r="G72" s="24">
        <f t="shared" ref="G72:H72" si="36">G73</f>
        <v>450000</v>
      </c>
      <c r="H72" s="24">
        <f t="shared" si="36"/>
        <v>367932</v>
      </c>
      <c r="I72" s="24">
        <f t="shared" si="8"/>
        <v>82068</v>
      </c>
      <c r="J72" s="24">
        <f t="shared" si="9"/>
        <v>245.29</v>
      </c>
      <c r="K72" s="24">
        <f t="shared" si="10"/>
        <v>81.760000000000005</v>
      </c>
    </row>
    <row r="73" spans="1:11" s="45" customFormat="1" ht="31.5">
      <c r="A73" s="26" t="s">
        <v>124</v>
      </c>
      <c r="B73" s="21">
        <v>992</v>
      </c>
      <c r="C73" s="22" t="s">
        <v>71</v>
      </c>
      <c r="D73" s="21" t="s">
        <v>520</v>
      </c>
      <c r="E73" s="47" t="s">
        <v>125</v>
      </c>
      <c r="F73" s="24">
        <v>150000</v>
      </c>
      <c r="G73" s="24">
        <v>450000</v>
      </c>
      <c r="H73" s="24">
        <v>367932</v>
      </c>
      <c r="I73" s="24">
        <f t="shared" si="8"/>
        <v>82068</v>
      </c>
      <c r="J73" s="24">
        <f t="shared" si="9"/>
        <v>245.29</v>
      </c>
      <c r="K73" s="24">
        <f t="shared" si="10"/>
        <v>81.760000000000005</v>
      </c>
    </row>
    <row r="74" spans="1:11" s="45" customFormat="1" ht="62.45" customHeight="1">
      <c r="A74" s="44" t="s">
        <v>278</v>
      </c>
      <c r="B74" s="21">
        <v>992</v>
      </c>
      <c r="C74" s="22" t="s">
        <v>71</v>
      </c>
      <c r="D74" s="67" t="s">
        <v>369</v>
      </c>
      <c r="E74" s="22" t="s">
        <v>27</v>
      </c>
      <c r="F74" s="48">
        <f>F75+F76</f>
        <v>2607156</v>
      </c>
      <c r="G74" s="48">
        <f t="shared" ref="G74:H74" si="37">G75+G76</f>
        <v>2582883</v>
      </c>
      <c r="H74" s="48">
        <f t="shared" si="37"/>
        <v>1013742.44</v>
      </c>
      <c r="I74" s="48">
        <f t="shared" si="8"/>
        <v>1569140.56</v>
      </c>
      <c r="J74" s="48">
        <f t="shared" si="9"/>
        <v>38.880000000000003</v>
      </c>
      <c r="K74" s="48">
        <f t="shared" si="10"/>
        <v>39.25</v>
      </c>
    </row>
    <row r="75" spans="1:11" s="45" customFormat="1" ht="31.5">
      <c r="A75" s="21" t="s">
        <v>126</v>
      </c>
      <c r="B75" s="21">
        <v>992</v>
      </c>
      <c r="C75" s="22" t="s">
        <v>71</v>
      </c>
      <c r="D75" s="67" t="s">
        <v>369</v>
      </c>
      <c r="E75" s="22" t="s">
        <v>127</v>
      </c>
      <c r="F75" s="68">
        <v>2412156</v>
      </c>
      <c r="G75" s="68">
        <v>2412156</v>
      </c>
      <c r="H75" s="68">
        <v>997742.44</v>
      </c>
      <c r="I75" s="68">
        <f t="shared" si="8"/>
        <v>1414413.56</v>
      </c>
      <c r="J75" s="68">
        <f t="shared" si="9"/>
        <v>41.36</v>
      </c>
      <c r="K75" s="68">
        <f t="shared" si="10"/>
        <v>41.36</v>
      </c>
    </row>
    <row r="76" spans="1:11" s="45" customFormat="1" ht="31.5">
      <c r="A76" s="26" t="s">
        <v>124</v>
      </c>
      <c r="B76" s="21">
        <v>992</v>
      </c>
      <c r="C76" s="22" t="s">
        <v>71</v>
      </c>
      <c r="D76" s="67" t="s">
        <v>369</v>
      </c>
      <c r="E76" s="22" t="s">
        <v>125</v>
      </c>
      <c r="F76" s="48">
        <v>195000</v>
      </c>
      <c r="G76" s="48">
        <v>170727</v>
      </c>
      <c r="H76" s="48">
        <v>16000</v>
      </c>
      <c r="I76" s="48">
        <f t="shared" si="8"/>
        <v>154727</v>
      </c>
      <c r="J76" s="48">
        <f t="shared" si="9"/>
        <v>8.2100000000000009</v>
      </c>
      <c r="K76" s="48">
        <f t="shared" si="10"/>
        <v>9.3699999999999992</v>
      </c>
    </row>
    <row r="77" spans="1:11" s="70" customFormat="1" ht="62.45" customHeight="1">
      <c r="A77" s="39" t="s">
        <v>103</v>
      </c>
      <c r="B77" s="39">
        <v>992</v>
      </c>
      <c r="C77" s="44" t="s">
        <v>71</v>
      </c>
      <c r="D77" s="69" t="s">
        <v>281</v>
      </c>
      <c r="E77" s="44" t="s">
        <v>27</v>
      </c>
      <c r="F77" s="24">
        <f>F78+F79</f>
        <v>1219473</v>
      </c>
      <c r="G77" s="24">
        <f t="shared" ref="G77:H77" si="38">G78+G79</f>
        <v>1208033</v>
      </c>
      <c r="H77" s="24">
        <f t="shared" si="38"/>
        <v>417437</v>
      </c>
      <c r="I77" s="24">
        <f t="shared" ref="I77:I146" si="39">$G77-$H77</f>
        <v>790596</v>
      </c>
      <c r="J77" s="24">
        <f t="shared" ref="J77:J146" si="40">$H77/$F77*100</f>
        <v>34.229999999999997</v>
      </c>
      <c r="K77" s="24">
        <f t="shared" ref="K77:K146" si="41">$H77/$G77*100</f>
        <v>34.56</v>
      </c>
    </row>
    <row r="78" spans="1:11" s="70" customFormat="1" ht="31.5">
      <c r="A78" s="39" t="s">
        <v>126</v>
      </c>
      <c r="B78" s="39">
        <v>992</v>
      </c>
      <c r="C78" s="44" t="s">
        <v>71</v>
      </c>
      <c r="D78" s="69" t="s">
        <v>281</v>
      </c>
      <c r="E78" s="44" t="s">
        <v>127</v>
      </c>
      <c r="F78" s="71">
        <v>1119473</v>
      </c>
      <c r="G78" s="71">
        <v>1119473</v>
      </c>
      <c r="H78" s="71">
        <v>417437</v>
      </c>
      <c r="I78" s="71">
        <f t="shared" si="39"/>
        <v>702036</v>
      </c>
      <c r="J78" s="71">
        <f t="shared" si="40"/>
        <v>37.29</v>
      </c>
      <c r="K78" s="71">
        <f t="shared" si="41"/>
        <v>37.29</v>
      </c>
    </row>
    <row r="79" spans="1:11" s="70" customFormat="1" ht="31.5">
      <c r="A79" s="72" t="s">
        <v>124</v>
      </c>
      <c r="B79" s="39">
        <v>992</v>
      </c>
      <c r="C79" s="44" t="s">
        <v>71</v>
      </c>
      <c r="D79" s="69" t="s">
        <v>281</v>
      </c>
      <c r="E79" s="44" t="s">
        <v>125</v>
      </c>
      <c r="F79" s="24">
        <v>100000</v>
      </c>
      <c r="G79" s="24">
        <v>88560</v>
      </c>
      <c r="H79" s="24">
        <v>0</v>
      </c>
      <c r="I79" s="24">
        <f t="shared" si="39"/>
        <v>88560</v>
      </c>
      <c r="J79" s="24">
        <f t="shared" si="40"/>
        <v>0</v>
      </c>
      <c r="K79" s="24">
        <f t="shared" si="41"/>
        <v>0</v>
      </c>
    </row>
    <row r="80" spans="1:11" s="25" customFormat="1" ht="52.35" customHeight="1">
      <c r="A80" s="21" t="s">
        <v>102</v>
      </c>
      <c r="B80" s="21">
        <v>992</v>
      </c>
      <c r="C80" s="22" t="s">
        <v>71</v>
      </c>
      <c r="D80" s="21" t="s">
        <v>547</v>
      </c>
      <c r="E80" s="22" t="s">
        <v>27</v>
      </c>
      <c r="F80" s="48">
        <f>F81+F82</f>
        <v>1751461</v>
      </c>
      <c r="G80" s="48">
        <f t="shared" ref="G80:H80" si="42">G81+G82</f>
        <v>1723746</v>
      </c>
      <c r="H80" s="48">
        <f t="shared" si="42"/>
        <v>646607.88</v>
      </c>
      <c r="I80" s="48">
        <f t="shared" si="39"/>
        <v>1077138.1200000001</v>
      </c>
      <c r="J80" s="48">
        <f t="shared" si="40"/>
        <v>36.92</v>
      </c>
      <c r="K80" s="48">
        <f t="shared" si="41"/>
        <v>37.51</v>
      </c>
    </row>
    <row r="81" spans="1:11" s="25" customFormat="1" ht="52.35" customHeight="1">
      <c r="A81" s="21" t="s">
        <v>126</v>
      </c>
      <c r="B81" s="21">
        <v>992</v>
      </c>
      <c r="C81" s="22" t="s">
        <v>71</v>
      </c>
      <c r="D81" s="21" t="s">
        <v>547</v>
      </c>
      <c r="E81" s="22" t="s">
        <v>127</v>
      </c>
      <c r="F81" s="48">
        <v>1668835</v>
      </c>
      <c r="G81" s="48">
        <v>1668835</v>
      </c>
      <c r="H81" s="48">
        <v>646607.88</v>
      </c>
      <c r="I81" s="24">
        <f t="shared" si="39"/>
        <v>1022227.12</v>
      </c>
      <c r="J81" s="24">
        <f t="shared" si="40"/>
        <v>38.75</v>
      </c>
      <c r="K81" s="24">
        <f t="shared" si="41"/>
        <v>38.75</v>
      </c>
    </row>
    <row r="82" spans="1:11" s="25" customFormat="1" ht="52.35" customHeight="1">
      <c r="A82" s="26" t="s">
        <v>124</v>
      </c>
      <c r="B82" s="21">
        <v>992</v>
      </c>
      <c r="C82" s="22" t="s">
        <v>71</v>
      </c>
      <c r="D82" s="21" t="s">
        <v>547</v>
      </c>
      <c r="E82" s="22" t="s">
        <v>125</v>
      </c>
      <c r="F82" s="48">
        <v>82626</v>
      </c>
      <c r="G82" s="48">
        <v>54911</v>
      </c>
      <c r="H82" s="48">
        <v>0</v>
      </c>
      <c r="I82" s="48">
        <f t="shared" si="39"/>
        <v>54911</v>
      </c>
      <c r="J82" s="48">
        <f t="shared" si="40"/>
        <v>0</v>
      </c>
      <c r="K82" s="48">
        <f t="shared" si="41"/>
        <v>0</v>
      </c>
    </row>
    <row r="83" spans="1:11" s="25" customFormat="1" ht="52.35" customHeight="1">
      <c r="A83" s="21" t="s">
        <v>104</v>
      </c>
      <c r="B83" s="21">
        <v>992</v>
      </c>
      <c r="C83" s="22" t="s">
        <v>71</v>
      </c>
      <c r="D83" s="21" t="s">
        <v>548</v>
      </c>
      <c r="E83" s="22" t="s">
        <v>27</v>
      </c>
      <c r="F83" s="48">
        <f>F84+F85</f>
        <v>1190768</v>
      </c>
      <c r="G83" s="48">
        <f t="shared" ref="G83:H83" si="43">G84+G85</f>
        <v>1190768</v>
      </c>
      <c r="H83" s="48">
        <f t="shared" si="43"/>
        <v>508954.12</v>
      </c>
      <c r="I83" s="48">
        <f t="shared" si="39"/>
        <v>681813.88</v>
      </c>
      <c r="J83" s="48">
        <f t="shared" si="40"/>
        <v>42.74</v>
      </c>
      <c r="K83" s="48">
        <f t="shared" si="41"/>
        <v>42.74</v>
      </c>
    </row>
    <row r="84" spans="1:11" s="25" customFormat="1" ht="52.35" customHeight="1">
      <c r="A84" s="21" t="s">
        <v>126</v>
      </c>
      <c r="B84" s="21">
        <v>992</v>
      </c>
      <c r="C84" s="22" t="s">
        <v>71</v>
      </c>
      <c r="D84" s="21" t="s">
        <v>548</v>
      </c>
      <c r="E84" s="22" t="s">
        <v>127</v>
      </c>
      <c r="F84" s="48">
        <v>1128358</v>
      </c>
      <c r="G84" s="48">
        <v>1128358</v>
      </c>
      <c r="H84" s="48">
        <v>508954.12</v>
      </c>
      <c r="I84" s="24">
        <f t="shared" si="39"/>
        <v>619403.88</v>
      </c>
      <c r="J84" s="24">
        <f t="shared" si="40"/>
        <v>45.11</v>
      </c>
      <c r="K84" s="24">
        <f t="shared" si="41"/>
        <v>45.11</v>
      </c>
    </row>
    <row r="85" spans="1:11" s="25" customFormat="1" ht="52.35" customHeight="1">
      <c r="A85" s="26" t="s">
        <v>124</v>
      </c>
      <c r="B85" s="21">
        <v>992</v>
      </c>
      <c r="C85" s="22" t="s">
        <v>71</v>
      </c>
      <c r="D85" s="21" t="s">
        <v>548</v>
      </c>
      <c r="E85" s="22" t="s">
        <v>125</v>
      </c>
      <c r="F85" s="48">
        <v>62410</v>
      </c>
      <c r="G85" s="48">
        <v>62410</v>
      </c>
      <c r="H85" s="48">
        <v>0</v>
      </c>
      <c r="I85" s="24">
        <f t="shared" si="39"/>
        <v>62410</v>
      </c>
      <c r="J85" s="24">
        <f t="shared" si="40"/>
        <v>0</v>
      </c>
      <c r="K85" s="24">
        <f t="shared" si="41"/>
        <v>0</v>
      </c>
    </row>
    <row r="86" spans="1:11" s="45" customFormat="1" ht="46.9" customHeight="1">
      <c r="A86" s="26" t="s">
        <v>105</v>
      </c>
      <c r="B86" s="21">
        <v>992</v>
      </c>
      <c r="C86" s="22" t="s">
        <v>71</v>
      </c>
      <c r="D86" s="21" t="s">
        <v>223</v>
      </c>
      <c r="E86" s="47" t="s">
        <v>27</v>
      </c>
      <c r="F86" s="24">
        <f>F87</f>
        <v>3500000</v>
      </c>
      <c r="G86" s="24">
        <f t="shared" ref="G86:H86" si="44">G87</f>
        <v>3157326.28</v>
      </c>
      <c r="H86" s="24">
        <f t="shared" si="44"/>
        <v>124106.69</v>
      </c>
      <c r="I86" s="24">
        <f t="shared" si="39"/>
        <v>3033219.59</v>
      </c>
      <c r="J86" s="24">
        <f t="shared" si="40"/>
        <v>3.55</v>
      </c>
      <c r="K86" s="24">
        <f t="shared" si="41"/>
        <v>3.93</v>
      </c>
    </row>
    <row r="87" spans="1:11" s="45" customFormat="1" ht="31.5">
      <c r="A87" s="26" t="s">
        <v>124</v>
      </c>
      <c r="B87" s="21">
        <v>992</v>
      </c>
      <c r="C87" s="22" t="s">
        <v>71</v>
      </c>
      <c r="D87" s="21" t="s">
        <v>223</v>
      </c>
      <c r="E87" s="47" t="s">
        <v>125</v>
      </c>
      <c r="F87" s="24">
        <v>3500000</v>
      </c>
      <c r="G87" s="24">
        <v>3157326.28</v>
      </c>
      <c r="H87" s="24">
        <v>124106.69</v>
      </c>
      <c r="I87" s="24">
        <f t="shared" si="39"/>
        <v>3033219.59</v>
      </c>
      <c r="J87" s="24">
        <f t="shared" si="40"/>
        <v>3.55</v>
      </c>
      <c r="K87" s="24">
        <f t="shared" si="41"/>
        <v>3.93</v>
      </c>
    </row>
    <row r="88" spans="1:11" s="25" customFormat="1" ht="109.15" customHeight="1">
      <c r="A88" s="73" t="s">
        <v>507</v>
      </c>
      <c r="B88" s="21">
        <v>992</v>
      </c>
      <c r="C88" s="22" t="s">
        <v>71</v>
      </c>
      <c r="D88" s="21" t="s">
        <v>183</v>
      </c>
      <c r="E88" s="22" t="s">
        <v>27</v>
      </c>
      <c r="F88" s="24">
        <f>F89+F90</f>
        <v>1121405</v>
      </c>
      <c r="G88" s="24">
        <f t="shared" ref="G88:H88" si="45">G89+G90</f>
        <v>1085733</v>
      </c>
      <c r="H88" s="24">
        <f t="shared" si="45"/>
        <v>505388.75</v>
      </c>
      <c r="I88" s="24">
        <f t="shared" si="39"/>
        <v>580344.25</v>
      </c>
      <c r="J88" s="24">
        <f t="shared" si="40"/>
        <v>45.07</v>
      </c>
      <c r="K88" s="24">
        <f t="shared" si="41"/>
        <v>46.55</v>
      </c>
    </row>
    <row r="89" spans="1:11" s="25" customFormat="1" ht="31.5">
      <c r="A89" s="21" t="s">
        <v>126</v>
      </c>
      <c r="B89" s="21">
        <v>992</v>
      </c>
      <c r="C89" s="22" t="s">
        <v>71</v>
      </c>
      <c r="D89" s="21" t="s">
        <v>183</v>
      </c>
      <c r="E89" s="22" t="s">
        <v>127</v>
      </c>
      <c r="F89" s="48">
        <v>1036945</v>
      </c>
      <c r="G89" s="48">
        <v>1036945</v>
      </c>
      <c r="H89" s="48">
        <v>505388.75</v>
      </c>
      <c r="I89" s="48">
        <f t="shared" si="39"/>
        <v>531556.25</v>
      </c>
      <c r="J89" s="48">
        <f t="shared" si="40"/>
        <v>48.74</v>
      </c>
      <c r="K89" s="48">
        <f t="shared" si="41"/>
        <v>48.74</v>
      </c>
    </row>
    <row r="90" spans="1:11" s="25" customFormat="1" ht="31.5">
      <c r="A90" s="26" t="s">
        <v>124</v>
      </c>
      <c r="B90" s="21">
        <v>992</v>
      </c>
      <c r="C90" s="22" t="s">
        <v>71</v>
      </c>
      <c r="D90" s="21" t="s">
        <v>183</v>
      </c>
      <c r="E90" s="47" t="s">
        <v>125</v>
      </c>
      <c r="F90" s="24">
        <v>84460</v>
      </c>
      <c r="G90" s="24">
        <v>48788</v>
      </c>
      <c r="H90" s="24">
        <v>0</v>
      </c>
      <c r="I90" s="24">
        <f t="shared" si="39"/>
        <v>48788</v>
      </c>
      <c r="J90" s="24">
        <f t="shared" si="40"/>
        <v>0</v>
      </c>
      <c r="K90" s="24">
        <f t="shared" si="41"/>
        <v>0</v>
      </c>
    </row>
    <row r="91" spans="1:11" s="25" customFormat="1" ht="78" customHeight="1">
      <c r="A91" s="39" t="s">
        <v>484</v>
      </c>
      <c r="B91" s="21">
        <v>992</v>
      </c>
      <c r="C91" s="22" t="s">
        <v>71</v>
      </c>
      <c r="D91" s="22" t="s">
        <v>243</v>
      </c>
      <c r="E91" s="22" t="s">
        <v>27</v>
      </c>
      <c r="F91" s="24">
        <f>F92</f>
        <v>336933</v>
      </c>
      <c r="G91" s="24">
        <f t="shared" ref="G91:H91" si="46">G92</f>
        <v>333922</v>
      </c>
      <c r="H91" s="24">
        <f t="shared" si="46"/>
        <v>0</v>
      </c>
      <c r="I91" s="24">
        <f t="shared" si="39"/>
        <v>333922</v>
      </c>
      <c r="J91" s="24">
        <f t="shared" si="40"/>
        <v>0</v>
      </c>
      <c r="K91" s="24">
        <f t="shared" si="41"/>
        <v>0</v>
      </c>
    </row>
    <row r="92" spans="1:11" s="25" customFormat="1" ht="31.5">
      <c r="A92" s="21" t="s">
        <v>126</v>
      </c>
      <c r="B92" s="21">
        <v>992</v>
      </c>
      <c r="C92" s="22" t="s">
        <v>71</v>
      </c>
      <c r="D92" s="22" t="s">
        <v>243</v>
      </c>
      <c r="E92" s="22" t="s">
        <v>127</v>
      </c>
      <c r="F92" s="71">
        <v>336933</v>
      </c>
      <c r="G92" s="71">
        <v>333922</v>
      </c>
      <c r="H92" s="71">
        <v>0</v>
      </c>
      <c r="I92" s="71">
        <f t="shared" si="39"/>
        <v>333922</v>
      </c>
      <c r="J92" s="71">
        <f t="shared" si="40"/>
        <v>0</v>
      </c>
      <c r="K92" s="71">
        <f t="shared" si="41"/>
        <v>0</v>
      </c>
    </row>
    <row r="93" spans="1:11" s="25" customFormat="1" ht="15.6" customHeight="1">
      <c r="A93" s="57" t="s">
        <v>83</v>
      </c>
      <c r="B93" s="57">
        <v>992</v>
      </c>
      <c r="C93" s="58" t="s">
        <v>84</v>
      </c>
      <c r="D93" s="58" t="s">
        <v>153</v>
      </c>
      <c r="E93" s="58" t="s">
        <v>27</v>
      </c>
      <c r="F93" s="52">
        <f>F94</f>
        <v>2932332</v>
      </c>
      <c r="G93" s="52">
        <f t="shared" ref="G93:H93" si="47">G94</f>
        <v>2391776</v>
      </c>
      <c r="H93" s="52">
        <f t="shared" si="47"/>
        <v>769349.41</v>
      </c>
      <c r="I93" s="52">
        <f t="shared" si="39"/>
        <v>1622426.59</v>
      </c>
      <c r="J93" s="52">
        <f t="shared" si="40"/>
        <v>26.24</v>
      </c>
      <c r="K93" s="52">
        <f t="shared" si="41"/>
        <v>32.17</v>
      </c>
    </row>
    <row r="94" spans="1:11" s="45" customFormat="1" ht="15.6" customHeight="1">
      <c r="A94" s="21" t="s">
        <v>109</v>
      </c>
      <c r="B94" s="39">
        <v>992</v>
      </c>
      <c r="C94" s="44" t="s">
        <v>85</v>
      </c>
      <c r="D94" s="44" t="s">
        <v>153</v>
      </c>
      <c r="E94" s="44" t="s">
        <v>27</v>
      </c>
      <c r="F94" s="24">
        <f>F96</f>
        <v>2932332</v>
      </c>
      <c r="G94" s="24">
        <f t="shared" ref="G94:H94" si="48">G96</f>
        <v>2391776</v>
      </c>
      <c r="H94" s="24">
        <f t="shared" si="48"/>
        <v>769349.41</v>
      </c>
      <c r="I94" s="24">
        <f t="shared" si="39"/>
        <v>1622426.59</v>
      </c>
      <c r="J94" s="24">
        <f t="shared" si="40"/>
        <v>26.24</v>
      </c>
      <c r="K94" s="24">
        <f t="shared" si="41"/>
        <v>32.17</v>
      </c>
    </row>
    <row r="95" spans="1:11" s="45" customFormat="1" ht="46.9" customHeight="1">
      <c r="A95" s="22" t="s">
        <v>365</v>
      </c>
      <c r="B95" s="39">
        <v>992</v>
      </c>
      <c r="C95" s="44" t="s">
        <v>85</v>
      </c>
      <c r="D95" s="44" t="s">
        <v>154</v>
      </c>
      <c r="E95" s="44" t="s">
        <v>27</v>
      </c>
      <c r="F95" s="24">
        <f>F96</f>
        <v>2932332</v>
      </c>
      <c r="G95" s="24">
        <f t="shared" ref="G95:H98" si="49">G96</f>
        <v>2391776</v>
      </c>
      <c r="H95" s="24">
        <f t="shared" si="49"/>
        <v>769349.41</v>
      </c>
      <c r="I95" s="24">
        <f t="shared" si="39"/>
        <v>1622426.59</v>
      </c>
      <c r="J95" s="24">
        <f t="shared" si="40"/>
        <v>26.24</v>
      </c>
      <c r="K95" s="24">
        <f t="shared" si="41"/>
        <v>32.17</v>
      </c>
    </row>
    <row r="96" spans="1:11" s="45" customFormat="1" ht="31.15" customHeight="1">
      <c r="A96" s="21" t="s">
        <v>363</v>
      </c>
      <c r="B96" s="39">
        <v>992</v>
      </c>
      <c r="C96" s="44" t="s">
        <v>85</v>
      </c>
      <c r="D96" s="44" t="s">
        <v>283</v>
      </c>
      <c r="E96" s="44" t="s">
        <v>27</v>
      </c>
      <c r="F96" s="24">
        <f>F97</f>
        <v>2932332</v>
      </c>
      <c r="G96" s="24">
        <f t="shared" si="49"/>
        <v>2391776</v>
      </c>
      <c r="H96" s="24">
        <f t="shared" si="49"/>
        <v>769349.41</v>
      </c>
      <c r="I96" s="24">
        <f t="shared" si="39"/>
        <v>1622426.59</v>
      </c>
      <c r="J96" s="24">
        <f t="shared" si="40"/>
        <v>26.24</v>
      </c>
      <c r="K96" s="24">
        <f t="shared" si="41"/>
        <v>32.17</v>
      </c>
    </row>
    <row r="97" spans="1:11" s="45" customFormat="1" ht="15.6" customHeight="1">
      <c r="A97" s="21" t="s">
        <v>364</v>
      </c>
      <c r="B97" s="39">
        <v>992</v>
      </c>
      <c r="C97" s="44" t="s">
        <v>85</v>
      </c>
      <c r="D97" s="44" t="s">
        <v>280</v>
      </c>
      <c r="E97" s="44" t="s">
        <v>27</v>
      </c>
      <c r="F97" s="24">
        <f>F98</f>
        <v>2932332</v>
      </c>
      <c r="G97" s="24">
        <f t="shared" si="49"/>
        <v>2391776</v>
      </c>
      <c r="H97" s="24">
        <f t="shared" si="49"/>
        <v>769349.41</v>
      </c>
      <c r="I97" s="24">
        <f t="shared" si="39"/>
        <v>1622426.59</v>
      </c>
      <c r="J97" s="24">
        <f t="shared" si="40"/>
        <v>26.24</v>
      </c>
      <c r="K97" s="24">
        <f t="shared" si="41"/>
        <v>32.17</v>
      </c>
    </row>
    <row r="98" spans="1:11" s="45" customFormat="1" ht="62.45" customHeight="1">
      <c r="A98" s="39" t="s">
        <v>101</v>
      </c>
      <c r="B98" s="21">
        <v>992</v>
      </c>
      <c r="C98" s="22" t="s">
        <v>85</v>
      </c>
      <c r="D98" s="22" t="s">
        <v>282</v>
      </c>
      <c r="E98" s="22" t="s">
        <v>27</v>
      </c>
      <c r="F98" s="24">
        <f>F99</f>
        <v>2932332</v>
      </c>
      <c r="G98" s="24">
        <f t="shared" si="49"/>
        <v>2391776</v>
      </c>
      <c r="H98" s="24">
        <f t="shared" si="49"/>
        <v>769349.41</v>
      </c>
      <c r="I98" s="24">
        <f t="shared" si="39"/>
        <v>1622426.59</v>
      </c>
      <c r="J98" s="24">
        <f t="shared" si="40"/>
        <v>26.24</v>
      </c>
      <c r="K98" s="24">
        <f t="shared" si="41"/>
        <v>32.17</v>
      </c>
    </row>
    <row r="99" spans="1:11" s="25" customFormat="1" ht="31.5">
      <c r="A99" s="21" t="s">
        <v>126</v>
      </c>
      <c r="B99" s="21">
        <v>992</v>
      </c>
      <c r="C99" s="22" t="s">
        <v>85</v>
      </c>
      <c r="D99" s="22" t="s">
        <v>282</v>
      </c>
      <c r="E99" s="22" t="s">
        <v>127</v>
      </c>
      <c r="F99" s="71">
        <v>2932332</v>
      </c>
      <c r="G99" s="71">
        <v>2391776</v>
      </c>
      <c r="H99" s="71">
        <v>769349.41</v>
      </c>
      <c r="I99" s="71">
        <f t="shared" si="39"/>
        <v>1622426.59</v>
      </c>
      <c r="J99" s="71">
        <f t="shared" si="40"/>
        <v>26.24</v>
      </c>
      <c r="K99" s="71">
        <f t="shared" si="41"/>
        <v>32.17</v>
      </c>
    </row>
    <row r="100" spans="1:11" s="25" customFormat="1" ht="31.5">
      <c r="A100" s="57" t="s">
        <v>186</v>
      </c>
      <c r="B100" s="43">
        <v>992</v>
      </c>
      <c r="C100" s="58" t="s">
        <v>187</v>
      </c>
      <c r="D100" s="58" t="s">
        <v>188</v>
      </c>
      <c r="E100" s="58" t="s">
        <v>27</v>
      </c>
      <c r="F100" s="74">
        <f>F101</f>
        <v>1000000</v>
      </c>
      <c r="G100" s="74">
        <f t="shared" ref="G100:H100" si="50">G101</f>
        <v>3222291.49</v>
      </c>
      <c r="H100" s="74">
        <f t="shared" si="50"/>
        <v>2521761.4900000002</v>
      </c>
      <c r="I100" s="74">
        <f t="shared" si="39"/>
        <v>700530</v>
      </c>
      <c r="J100" s="74">
        <f t="shared" si="40"/>
        <v>252.18</v>
      </c>
      <c r="K100" s="74">
        <f t="shared" si="41"/>
        <v>78.260000000000005</v>
      </c>
    </row>
    <row r="101" spans="1:11" s="25" customFormat="1" ht="61.15" customHeight="1">
      <c r="A101" s="39" t="s">
        <v>416</v>
      </c>
      <c r="B101" s="21">
        <v>992</v>
      </c>
      <c r="C101" s="22" t="s">
        <v>414</v>
      </c>
      <c r="D101" s="22" t="s">
        <v>188</v>
      </c>
      <c r="E101" s="22" t="s">
        <v>27</v>
      </c>
      <c r="F101" s="68">
        <f t="shared" ref="F101:H106" si="51">F102</f>
        <v>1000000</v>
      </c>
      <c r="G101" s="68">
        <f t="shared" si="51"/>
        <v>3222291.49</v>
      </c>
      <c r="H101" s="68">
        <f t="shared" si="51"/>
        <v>2521761.4900000002</v>
      </c>
      <c r="I101" s="68">
        <f t="shared" si="39"/>
        <v>700530</v>
      </c>
      <c r="J101" s="68">
        <f t="shared" si="40"/>
        <v>252.18</v>
      </c>
      <c r="K101" s="68">
        <f t="shared" si="41"/>
        <v>78.260000000000005</v>
      </c>
    </row>
    <row r="102" spans="1:11" s="25" customFormat="1" ht="80.45" customHeight="1">
      <c r="A102" s="75" t="s">
        <v>371</v>
      </c>
      <c r="B102" s="21">
        <v>992</v>
      </c>
      <c r="C102" s="22" t="s">
        <v>414</v>
      </c>
      <c r="D102" s="21" t="s">
        <v>157</v>
      </c>
      <c r="E102" s="22" t="s">
        <v>27</v>
      </c>
      <c r="F102" s="48">
        <f t="shared" si="51"/>
        <v>1000000</v>
      </c>
      <c r="G102" s="48">
        <f t="shared" si="51"/>
        <v>3222291.49</v>
      </c>
      <c r="H102" s="48">
        <f t="shared" si="51"/>
        <v>2521761.4900000002</v>
      </c>
      <c r="I102" s="48">
        <f t="shared" si="39"/>
        <v>700530</v>
      </c>
      <c r="J102" s="48">
        <f t="shared" si="40"/>
        <v>252.18</v>
      </c>
      <c r="K102" s="48">
        <f t="shared" si="41"/>
        <v>78.260000000000005</v>
      </c>
    </row>
    <row r="103" spans="1:11" s="25" customFormat="1" ht="47.25">
      <c r="A103" s="75" t="s">
        <v>158</v>
      </c>
      <c r="B103" s="21">
        <v>992</v>
      </c>
      <c r="C103" s="22" t="s">
        <v>414</v>
      </c>
      <c r="D103" s="21" t="s">
        <v>159</v>
      </c>
      <c r="E103" s="22" t="s">
        <v>27</v>
      </c>
      <c r="F103" s="48">
        <f>F104+F106</f>
        <v>1000000</v>
      </c>
      <c r="G103" s="48">
        <f t="shared" ref="G103:H103" si="52">G104+G106</f>
        <v>3222291.49</v>
      </c>
      <c r="H103" s="48">
        <f t="shared" si="52"/>
        <v>2521761.4900000002</v>
      </c>
      <c r="I103" s="48">
        <f t="shared" si="39"/>
        <v>700530</v>
      </c>
      <c r="J103" s="48">
        <f t="shared" si="40"/>
        <v>252.18</v>
      </c>
      <c r="K103" s="48">
        <f t="shared" si="41"/>
        <v>78.260000000000005</v>
      </c>
    </row>
    <row r="104" spans="1:11" s="25" customFormat="1" ht="71.45" customHeight="1">
      <c r="A104" s="21" t="s">
        <v>502</v>
      </c>
      <c r="B104" s="21">
        <v>992</v>
      </c>
      <c r="C104" s="22" t="s">
        <v>414</v>
      </c>
      <c r="D104" s="21" t="s">
        <v>370</v>
      </c>
      <c r="E104" s="22" t="s">
        <v>27</v>
      </c>
      <c r="F104" s="48">
        <f t="shared" si="51"/>
        <v>500000</v>
      </c>
      <c r="G104" s="48">
        <f t="shared" si="51"/>
        <v>500000</v>
      </c>
      <c r="H104" s="48">
        <f t="shared" si="51"/>
        <v>23500</v>
      </c>
      <c r="I104" s="48">
        <f t="shared" si="39"/>
        <v>476500</v>
      </c>
      <c r="J104" s="48">
        <f t="shared" si="40"/>
        <v>4.7</v>
      </c>
      <c r="K104" s="48">
        <f t="shared" si="41"/>
        <v>4.7</v>
      </c>
    </row>
    <row r="105" spans="1:11" s="25" customFormat="1" ht="31.5">
      <c r="A105" s="26" t="s">
        <v>124</v>
      </c>
      <c r="B105" s="21">
        <v>992</v>
      </c>
      <c r="C105" s="22" t="s">
        <v>414</v>
      </c>
      <c r="D105" s="21" t="s">
        <v>370</v>
      </c>
      <c r="E105" s="22" t="s">
        <v>125</v>
      </c>
      <c r="F105" s="65">
        <v>500000</v>
      </c>
      <c r="G105" s="65">
        <v>500000</v>
      </c>
      <c r="H105" s="65">
        <v>23500</v>
      </c>
      <c r="I105" s="65">
        <f t="shared" si="39"/>
        <v>476500</v>
      </c>
      <c r="J105" s="65">
        <f t="shared" si="40"/>
        <v>4.7</v>
      </c>
      <c r="K105" s="65">
        <f t="shared" si="41"/>
        <v>4.7</v>
      </c>
    </row>
    <row r="106" spans="1:11" s="25" customFormat="1" ht="39" customHeight="1">
      <c r="A106" s="21" t="s">
        <v>415</v>
      </c>
      <c r="B106" s="21">
        <v>992</v>
      </c>
      <c r="C106" s="22" t="s">
        <v>414</v>
      </c>
      <c r="D106" s="21" t="s">
        <v>519</v>
      </c>
      <c r="E106" s="22" t="s">
        <v>27</v>
      </c>
      <c r="F106" s="48">
        <f t="shared" si="51"/>
        <v>500000</v>
      </c>
      <c r="G106" s="48">
        <f t="shared" si="51"/>
        <v>2722291.49</v>
      </c>
      <c r="H106" s="48">
        <f t="shared" si="51"/>
        <v>2498261.4900000002</v>
      </c>
      <c r="I106" s="48">
        <f t="shared" si="39"/>
        <v>224030</v>
      </c>
      <c r="J106" s="48">
        <f t="shared" si="40"/>
        <v>499.65</v>
      </c>
      <c r="K106" s="48">
        <f t="shared" si="41"/>
        <v>91.77</v>
      </c>
    </row>
    <row r="107" spans="1:11" s="25" customFormat="1" ht="40.9" customHeight="1">
      <c r="A107" s="26" t="s">
        <v>124</v>
      </c>
      <c r="B107" s="21">
        <v>992</v>
      </c>
      <c r="C107" s="22" t="s">
        <v>414</v>
      </c>
      <c r="D107" s="21" t="s">
        <v>519</v>
      </c>
      <c r="E107" s="22" t="s">
        <v>125</v>
      </c>
      <c r="F107" s="24">
        <v>500000</v>
      </c>
      <c r="G107" s="24">
        <v>2722291.49</v>
      </c>
      <c r="H107" s="24">
        <v>2498261.4900000002</v>
      </c>
      <c r="I107" s="24">
        <f t="shared" si="39"/>
        <v>224030</v>
      </c>
      <c r="J107" s="24">
        <f t="shared" si="40"/>
        <v>499.65</v>
      </c>
      <c r="K107" s="24">
        <f t="shared" si="41"/>
        <v>91.77</v>
      </c>
    </row>
    <row r="108" spans="1:11" s="25" customFormat="1" ht="15.6" customHeight="1">
      <c r="A108" s="57" t="s">
        <v>59</v>
      </c>
      <c r="B108" s="57">
        <v>992</v>
      </c>
      <c r="C108" s="58" t="s">
        <v>60</v>
      </c>
      <c r="D108" s="57" t="s">
        <v>153</v>
      </c>
      <c r="E108" s="58" t="s">
        <v>27</v>
      </c>
      <c r="F108" s="59">
        <f>F125+F138+F109+F153+F120</f>
        <v>161916253.03999999</v>
      </c>
      <c r="G108" s="59">
        <f t="shared" ref="G108:H108" si="53">G125+G138+G109+G153+G120</f>
        <v>165203767.25</v>
      </c>
      <c r="H108" s="59">
        <f t="shared" si="53"/>
        <v>43119627.049999997</v>
      </c>
      <c r="I108" s="59">
        <f t="shared" si="39"/>
        <v>122084140.2</v>
      </c>
      <c r="J108" s="59">
        <f t="shared" si="40"/>
        <v>26.63</v>
      </c>
      <c r="K108" s="59">
        <f t="shared" si="41"/>
        <v>26.1</v>
      </c>
    </row>
    <row r="109" spans="1:11" s="25" customFormat="1" ht="15.6" customHeight="1">
      <c r="A109" s="21" t="s">
        <v>178</v>
      </c>
      <c r="B109" s="21">
        <v>992</v>
      </c>
      <c r="C109" s="22" t="s">
        <v>179</v>
      </c>
      <c r="D109" s="21" t="s">
        <v>153</v>
      </c>
      <c r="E109" s="22" t="s">
        <v>27</v>
      </c>
      <c r="F109" s="48">
        <f>F110+F115</f>
        <v>2102922.6800000002</v>
      </c>
      <c r="G109" s="48">
        <f>G110+G115</f>
        <v>5050436.8899999997</v>
      </c>
      <c r="H109" s="48">
        <f>H110+H115</f>
        <v>2151004.64</v>
      </c>
      <c r="I109" s="48">
        <f t="shared" si="39"/>
        <v>2899432.25</v>
      </c>
      <c r="J109" s="48">
        <f t="shared" si="40"/>
        <v>102.29</v>
      </c>
      <c r="K109" s="48">
        <f t="shared" si="41"/>
        <v>42.59</v>
      </c>
    </row>
    <row r="110" spans="1:11" s="25" customFormat="1" ht="63">
      <c r="A110" s="22" t="s">
        <v>549</v>
      </c>
      <c r="B110" s="39">
        <v>992</v>
      </c>
      <c r="C110" s="44" t="s">
        <v>179</v>
      </c>
      <c r="D110" s="44" t="s">
        <v>553</v>
      </c>
      <c r="E110" s="44" t="s">
        <v>27</v>
      </c>
      <c r="F110" s="24">
        <f>F111</f>
        <v>0</v>
      </c>
      <c r="G110" s="24">
        <f t="shared" ref="G110:G113" si="54">G111</f>
        <v>1744041.67</v>
      </c>
      <c r="H110" s="24">
        <f t="shared" ref="H110:H113" si="55">H111</f>
        <v>0</v>
      </c>
      <c r="I110" s="24">
        <f t="shared" si="39"/>
        <v>1744041.67</v>
      </c>
      <c r="J110" s="24" t="s">
        <v>578</v>
      </c>
      <c r="K110" s="24">
        <f t="shared" si="41"/>
        <v>0</v>
      </c>
    </row>
    <row r="111" spans="1:11" s="25" customFormat="1" ht="31.15" customHeight="1">
      <c r="A111" s="21" t="s">
        <v>550</v>
      </c>
      <c r="B111" s="39">
        <v>992</v>
      </c>
      <c r="C111" s="44" t="s">
        <v>179</v>
      </c>
      <c r="D111" s="44" t="s">
        <v>554</v>
      </c>
      <c r="E111" s="44" t="s">
        <v>27</v>
      </c>
      <c r="F111" s="24">
        <f>F112</f>
        <v>0</v>
      </c>
      <c r="G111" s="24">
        <f t="shared" si="54"/>
        <v>1744041.67</v>
      </c>
      <c r="H111" s="24">
        <f t="shared" si="55"/>
        <v>0</v>
      </c>
      <c r="I111" s="24">
        <f t="shared" si="39"/>
        <v>1744041.67</v>
      </c>
      <c r="J111" s="24" t="s">
        <v>578</v>
      </c>
      <c r="K111" s="24">
        <f t="shared" si="41"/>
        <v>0</v>
      </c>
    </row>
    <row r="112" spans="1:11" s="25" customFormat="1" ht="47.25">
      <c r="A112" s="21" t="s">
        <v>551</v>
      </c>
      <c r="B112" s="39">
        <v>992</v>
      </c>
      <c r="C112" s="44" t="s">
        <v>179</v>
      </c>
      <c r="D112" s="44" t="s">
        <v>555</v>
      </c>
      <c r="E112" s="44" t="s">
        <v>27</v>
      </c>
      <c r="F112" s="24">
        <f>F113</f>
        <v>0</v>
      </c>
      <c r="G112" s="24">
        <f t="shared" si="54"/>
        <v>1744041.67</v>
      </c>
      <c r="H112" s="24">
        <f t="shared" si="55"/>
        <v>0</v>
      </c>
      <c r="I112" s="24">
        <f t="shared" si="39"/>
        <v>1744041.67</v>
      </c>
      <c r="J112" s="24" t="s">
        <v>578</v>
      </c>
      <c r="K112" s="24">
        <f t="shared" si="41"/>
        <v>0</v>
      </c>
    </row>
    <row r="113" spans="1:11" s="25" customFormat="1" ht="93.6" customHeight="1">
      <c r="A113" s="76" t="s">
        <v>552</v>
      </c>
      <c r="B113" s="39">
        <v>992</v>
      </c>
      <c r="C113" s="44" t="s">
        <v>179</v>
      </c>
      <c r="D113" s="39" t="s">
        <v>556</v>
      </c>
      <c r="E113" s="44" t="s">
        <v>27</v>
      </c>
      <c r="F113" s="24">
        <f>F114</f>
        <v>0</v>
      </c>
      <c r="G113" s="24">
        <f t="shared" si="54"/>
        <v>1744041.67</v>
      </c>
      <c r="H113" s="24">
        <f t="shared" si="55"/>
        <v>0</v>
      </c>
      <c r="I113" s="24">
        <f t="shared" si="39"/>
        <v>1744041.67</v>
      </c>
      <c r="J113" s="24" t="s">
        <v>578</v>
      </c>
      <c r="K113" s="24">
        <f t="shared" si="41"/>
        <v>0</v>
      </c>
    </row>
    <row r="114" spans="1:11" s="25" customFormat="1" ht="31.5">
      <c r="A114" s="72" t="s">
        <v>124</v>
      </c>
      <c r="B114" s="39">
        <v>992</v>
      </c>
      <c r="C114" s="44" t="s">
        <v>179</v>
      </c>
      <c r="D114" s="39" t="s">
        <v>556</v>
      </c>
      <c r="E114" s="44" t="s">
        <v>125</v>
      </c>
      <c r="F114" s="71">
        <v>0</v>
      </c>
      <c r="G114" s="71">
        <v>1744041.67</v>
      </c>
      <c r="H114" s="71">
        <v>0</v>
      </c>
      <c r="I114" s="71">
        <f t="shared" si="39"/>
        <v>1744041.67</v>
      </c>
      <c r="J114" s="71" t="s">
        <v>578</v>
      </c>
      <c r="K114" s="71">
        <f t="shared" si="41"/>
        <v>0</v>
      </c>
    </row>
    <row r="115" spans="1:11" s="25" customFormat="1" ht="53.45" customHeight="1">
      <c r="A115" s="22" t="s">
        <v>365</v>
      </c>
      <c r="B115" s="39">
        <v>992</v>
      </c>
      <c r="C115" s="44" t="s">
        <v>179</v>
      </c>
      <c r="D115" s="44" t="s">
        <v>154</v>
      </c>
      <c r="E115" s="44" t="s">
        <v>27</v>
      </c>
      <c r="F115" s="24">
        <f>F116</f>
        <v>2102922.6800000002</v>
      </c>
      <c r="G115" s="24">
        <f t="shared" ref="G115:H118" si="56">G116</f>
        <v>3306395.22</v>
      </c>
      <c r="H115" s="24">
        <f t="shared" si="56"/>
        <v>2151004.64</v>
      </c>
      <c r="I115" s="24">
        <f t="shared" si="39"/>
        <v>1155390.58</v>
      </c>
      <c r="J115" s="24">
        <f t="shared" si="40"/>
        <v>102.29</v>
      </c>
      <c r="K115" s="24">
        <f t="shared" si="41"/>
        <v>65.06</v>
      </c>
    </row>
    <row r="116" spans="1:11" s="25" customFormat="1" ht="31.15" customHeight="1">
      <c r="A116" s="21" t="s">
        <v>363</v>
      </c>
      <c r="B116" s="39">
        <v>992</v>
      </c>
      <c r="C116" s="44" t="s">
        <v>179</v>
      </c>
      <c r="D116" s="44" t="s">
        <v>283</v>
      </c>
      <c r="E116" s="44" t="s">
        <v>27</v>
      </c>
      <c r="F116" s="24">
        <f>F117</f>
        <v>2102922.6800000002</v>
      </c>
      <c r="G116" s="24">
        <f t="shared" si="56"/>
        <v>3306395.22</v>
      </c>
      <c r="H116" s="24">
        <f t="shared" si="56"/>
        <v>2151004.64</v>
      </c>
      <c r="I116" s="24">
        <f t="shared" si="39"/>
        <v>1155390.58</v>
      </c>
      <c r="J116" s="24">
        <f t="shared" si="40"/>
        <v>102.29</v>
      </c>
      <c r="K116" s="24">
        <f t="shared" si="41"/>
        <v>65.06</v>
      </c>
    </row>
    <row r="117" spans="1:11" s="25" customFormat="1" ht="15.6" customHeight="1">
      <c r="A117" s="21" t="s">
        <v>364</v>
      </c>
      <c r="B117" s="39">
        <v>992</v>
      </c>
      <c r="C117" s="44" t="s">
        <v>179</v>
      </c>
      <c r="D117" s="44" t="s">
        <v>280</v>
      </c>
      <c r="E117" s="44" t="s">
        <v>27</v>
      </c>
      <c r="F117" s="24">
        <f>F118</f>
        <v>2102922.6800000002</v>
      </c>
      <c r="G117" s="24">
        <f t="shared" si="56"/>
        <v>3306395.22</v>
      </c>
      <c r="H117" s="24">
        <f t="shared" si="56"/>
        <v>2151004.64</v>
      </c>
      <c r="I117" s="24">
        <f t="shared" si="39"/>
        <v>1155390.58</v>
      </c>
      <c r="J117" s="24">
        <f t="shared" si="40"/>
        <v>102.29</v>
      </c>
      <c r="K117" s="24">
        <f t="shared" si="41"/>
        <v>65.06</v>
      </c>
    </row>
    <row r="118" spans="1:11" s="25" customFormat="1" ht="93.6" customHeight="1">
      <c r="A118" s="76" t="s">
        <v>284</v>
      </c>
      <c r="B118" s="39">
        <v>992</v>
      </c>
      <c r="C118" s="44" t="s">
        <v>179</v>
      </c>
      <c r="D118" s="39" t="s">
        <v>165</v>
      </c>
      <c r="E118" s="44" t="s">
        <v>27</v>
      </c>
      <c r="F118" s="24">
        <f>F119</f>
        <v>2102922.6800000002</v>
      </c>
      <c r="G118" s="24">
        <f t="shared" si="56"/>
        <v>3306395.22</v>
      </c>
      <c r="H118" s="24">
        <f t="shared" si="56"/>
        <v>2151004.64</v>
      </c>
      <c r="I118" s="24">
        <f t="shared" si="39"/>
        <v>1155390.58</v>
      </c>
      <c r="J118" s="24">
        <f t="shared" si="40"/>
        <v>102.29</v>
      </c>
      <c r="K118" s="24">
        <f t="shared" si="41"/>
        <v>65.06</v>
      </c>
    </row>
    <row r="119" spans="1:11" s="25" customFormat="1" ht="31.5">
      <c r="A119" s="72" t="s">
        <v>124</v>
      </c>
      <c r="B119" s="39">
        <v>992</v>
      </c>
      <c r="C119" s="44" t="s">
        <v>179</v>
      </c>
      <c r="D119" s="39" t="s">
        <v>165</v>
      </c>
      <c r="E119" s="44" t="s">
        <v>125</v>
      </c>
      <c r="F119" s="71">
        <v>2102922.6800000002</v>
      </c>
      <c r="G119" s="71">
        <v>3306395.22</v>
      </c>
      <c r="H119" s="71">
        <v>2151004.64</v>
      </c>
      <c r="I119" s="71">
        <f t="shared" si="39"/>
        <v>1155390.58</v>
      </c>
      <c r="J119" s="71">
        <f t="shared" si="40"/>
        <v>102.29</v>
      </c>
      <c r="K119" s="71">
        <f t="shared" si="41"/>
        <v>65.06</v>
      </c>
    </row>
    <row r="120" spans="1:11" s="25" customFormat="1" ht="15.6" customHeight="1">
      <c r="A120" s="21" t="s">
        <v>531</v>
      </c>
      <c r="B120" s="39">
        <v>992</v>
      </c>
      <c r="C120" s="44" t="s">
        <v>529</v>
      </c>
      <c r="D120" s="39" t="s">
        <v>153</v>
      </c>
      <c r="E120" s="44" t="s">
        <v>27</v>
      </c>
      <c r="F120" s="24">
        <f>F121</f>
        <v>500000</v>
      </c>
      <c r="G120" s="24">
        <f t="shared" ref="G120:H120" si="57">G121</f>
        <v>500000</v>
      </c>
      <c r="H120" s="24">
        <f t="shared" si="57"/>
        <v>0</v>
      </c>
      <c r="I120" s="24">
        <f t="shared" si="39"/>
        <v>500000</v>
      </c>
      <c r="J120" s="24">
        <f t="shared" si="40"/>
        <v>0</v>
      </c>
      <c r="K120" s="24">
        <f t="shared" si="41"/>
        <v>0</v>
      </c>
    </row>
    <row r="121" spans="1:11" s="25" customFormat="1" ht="80.45" customHeight="1">
      <c r="A121" s="75" t="s">
        <v>371</v>
      </c>
      <c r="B121" s="21">
        <v>992</v>
      </c>
      <c r="C121" s="44" t="s">
        <v>529</v>
      </c>
      <c r="D121" s="21" t="s">
        <v>157</v>
      </c>
      <c r="E121" s="22" t="s">
        <v>27</v>
      </c>
      <c r="F121" s="48">
        <f t="shared" ref="F121:H123" si="58">F122</f>
        <v>500000</v>
      </c>
      <c r="G121" s="48">
        <f t="shared" si="58"/>
        <v>500000</v>
      </c>
      <c r="H121" s="48">
        <f t="shared" si="58"/>
        <v>0</v>
      </c>
      <c r="I121" s="48">
        <f t="shared" si="39"/>
        <v>500000</v>
      </c>
      <c r="J121" s="48">
        <f t="shared" si="40"/>
        <v>0</v>
      </c>
      <c r="K121" s="48">
        <f t="shared" si="41"/>
        <v>0</v>
      </c>
    </row>
    <row r="122" spans="1:11" s="25" customFormat="1" ht="47.25">
      <c r="A122" s="75" t="s">
        <v>158</v>
      </c>
      <c r="B122" s="21">
        <v>992</v>
      </c>
      <c r="C122" s="44" t="s">
        <v>529</v>
      </c>
      <c r="D122" s="21" t="s">
        <v>159</v>
      </c>
      <c r="E122" s="22" t="s">
        <v>27</v>
      </c>
      <c r="F122" s="48">
        <f>F123</f>
        <v>500000</v>
      </c>
      <c r="G122" s="48">
        <f t="shared" si="58"/>
        <v>500000</v>
      </c>
      <c r="H122" s="48">
        <f t="shared" si="58"/>
        <v>0</v>
      </c>
      <c r="I122" s="48">
        <f t="shared" si="39"/>
        <v>500000</v>
      </c>
      <c r="J122" s="48">
        <f t="shared" si="40"/>
        <v>0</v>
      </c>
      <c r="K122" s="48">
        <f t="shared" si="41"/>
        <v>0</v>
      </c>
    </row>
    <row r="123" spans="1:11" s="25" customFormat="1" ht="71.45" customHeight="1">
      <c r="A123" s="21" t="s">
        <v>532</v>
      </c>
      <c r="B123" s="21">
        <v>992</v>
      </c>
      <c r="C123" s="44" t="s">
        <v>529</v>
      </c>
      <c r="D123" s="21" t="s">
        <v>530</v>
      </c>
      <c r="E123" s="22" t="s">
        <v>27</v>
      </c>
      <c r="F123" s="48">
        <f t="shared" si="58"/>
        <v>500000</v>
      </c>
      <c r="G123" s="48">
        <f t="shared" si="58"/>
        <v>500000</v>
      </c>
      <c r="H123" s="48">
        <f t="shared" si="58"/>
        <v>0</v>
      </c>
      <c r="I123" s="48">
        <f t="shared" si="39"/>
        <v>500000</v>
      </c>
      <c r="J123" s="48">
        <f t="shared" si="40"/>
        <v>0</v>
      </c>
      <c r="K123" s="48">
        <f t="shared" si="41"/>
        <v>0</v>
      </c>
    </row>
    <row r="124" spans="1:11" s="25" customFormat="1" ht="31.5">
      <c r="A124" s="26" t="s">
        <v>124</v>
      </c>
      <c r="B124" s="21">
        <v>992</v>
      </c>
      <c r="C124" s="44" t="s">
        <v>529</v>
      </c>
      <c r="D124" s="21" t="s">
        <v>530</v>
      </c>
      <c r="E124" s="22" t="s">
        <v>125</v>
      </c>
      <c r="F124" s="65">
        <v>500000</v>
      </c>
      <c r="G124" s="65">
        <v>500000</v>
      </c>
      <c r="H124" s="65">
        <v>0</v>
      </c>
      <c r="I124" s="65">
        <f t="shared" si="39"/>
        <v>500000</v>
      </c>
      <c r="J124" s="65">
        <f t="shared" si="40"/>
        <v>0</v>
      </c>
      <c r="K124" s="65">
        <f t="shared" si="41"/>
        <v>0</v>
      </c>
    </row>
    <row r="125" spans="1:11" s="25" customFormat="1" ht="15.6" customHeight="1">
      <c r="A125" s="21" t="s">
        <v>68</v>
      </c>
      <c r="B125" s="39">
        <v>992</v>
      </c>
      <c r="C125" s="44" t="s">
        <v>69</v>
      </c>
      <c r="D125" s="39" t="s">
        <v>153</v>
      </c>
      <c r="E125" s="44" t="s">
        <v>27</v>
      </c>
      <c r="F125" s="24">
        <f>F126+F136</f>
        <v>9090313.7599999998</v>
      </c>
      <c r="G125" s="24">
        <f t="shared" ref="G125:H125" si="59">G126+G136</f>
        <v>9430313.7599999998</v>
      </c>
      <c r="H125" s="24">
        <f t="shared" si="59"/>
        <v>1665696.84</v>
      </c>
      <c r="I125" s="24">
        <f t="shared" si="39"/>
        <v>7764616.9199999999</v>
      </c>
      <c r="J125" s="24">
        <f t="shared" si="40"/>
        <v>18.32</v>
      </c>
      <c r="K125" s="24">
        <f t="shared" si="41"/>
        <v>17.66</v>
      </c>
    </row>
    <row r="126" spans="1:11" s="25" customFormat="1" ht="49.9" customHeight="1">
      <c r="A126" s="44" t="s">
        <v>372</v>
      </c>
      <c r="B126" s="39">
        <v>992</v>
      </c>
      <c r="C126" s="44" t="s">
        <v>69</v>
      </c>
      <c r="D126" s="39" t="s">
        <v>166</v>
      </c>
      <c r="E126" s="44" t="s">
        <v>27</v>
      </c>
      <c r="F126" s="24">
        <f>F127</f>
        <v>9086926.6799999997</v>
      </c>
      <c r="G126" s="24">
        <f t="shared" ref="G126:H127" si="60">G127</f>
        <v>9426926.6799999997</v>
      </c>
      <c r="H126" s="24">
        <f t="shared" si="60"/>
        <v>1665696.84</v>
      </c>
      <c r="I126" s="24">
        <f t="shared" si="39"/>
        <v>7761229.8399999999</v>
      </c>
      <c r="J126" s="24">
        <f t="shared" si="40"/>
        <v>18.329999999999998</v>
      </c>
      <c r="K126" s="24">
        <f t="shared" si="41"/>
        <v>17.670000000000002</v>
      </c>
    </row>
    <row r="127" spans="1:11" s="25" customFormat="1" ht="55.15" customHeight="1">
      <c r="A127" s="44" t="s">
        <v>373</v>
      </c>
      <c r="B127" s="21">
        <v>992</v>
      </c>
      <c r="C127" s="22" t="s">
        <v>69</v>
      </c>
      <c r="D127" s="21" t="s">
        <v>167</v>
      </c>
      <c r="E127" s="22" t="s">
        <v>27</v>
      </c>
      <c r="F127" s="48">
        <f>F128</f>
        <v>9086926.6799999997</v>
      </c>
      <c r="G127" s="48">
        <f t="shared" si="60"/>
        <v>9426926.6799999997</v>
      </c>
      <c r="H127" s="48">
        <f t="shared" si="60"/>
        <v>1665696.84</v>
      </c>
      <c r="I127" s="48">
        <f t="shared" si="39"/>
        <v>7761229.8399999999</v>
      </c>
      <c r="J127" s="48">
        <f t="shared" si="40"/>
        <v>18.329999999999998</v>
      </c>
      <c r="K127" s="48">
        <f t="shared" si="41"/>
        <v>17.670000000000002</v>
      </c>
    </row>
    <row r="128" spans="1:11" s="25" customFormat="1" ht="62.45" customHeight="1">
      <c r="A128" s="44" t="s">
        <v>374</v>
      </c>
      <c r="B128" s="21">
        <v>992</v>
      </c>
      <c r="C128" s="22" t="s">
        <v>69</v>
      </c>
      <c r="D128" s="21" t="s">
        <v>309</v>
      </c>
      <c r="E128" s="22" t="s">
        <v>27</v>
      </c>
      <c r="F128" s="48">
        <f>F129+F132+F134</f>
        <v>9086926.6799999997</v>
      </c>
      <c r="G128" s="48">
        <f t="shared" ref="G128:H128" si="61">G129+G132+G134</f>
        <v>9426926.6799999997</v>
      </c>
      <c r="H128" s="48">
        <f t="shared" si="61"/>
        <v>1665696.84</v>
      </c>
      <c r="I128" s="48">
        <f t="shared" si="39"/>
        <v>7761229.8399999999</v>
      </c>
      <c r="J128" s="48">
        <f t="shared" si="40"/>
        <v>18.329999999999998</v>
      </c>
      <c r="K128" s="48">
        <f t="shared" si="41"/>
        <v>17.670000000000002</v>
      </c>
    </row>
    <row r="129" spans="1:11" s="25" customFormat="1" ht="86.45" customHeight="1">
      <c r="A129" s="22" t="s">
        <v>308</v>
      </c>
      <c r="B129" s="21">
        <v>992</v>
      </c>
      <c r="C129" s="22" t="s">
        <v>69</v>
      </c>
      <c r="D129" s="21" t="s">
        <v>307</v>
      </c>
      <c r="E129" s="22" t="s">
        <v>27</v>
      </c>
      <c r="F129" s="24">
        <f>F131+F130</f>
        <v>3983473.92</v>
      </c>
      <c r="G129" s="24">
        <f t="shared" ref="G129:H129" si="62">G131+G130</f>
        <v>4323473.92</v>
      </c>
      <c r="H129" s="24">
        <f t="shared" si="62"/>
        <v>1665696.84</v>
      </c>
      <c r="I129" s="24">
        <f t="shared" si="39"/>
        <v>2657777.08</v>
      </c>
      <c r="J129" s="24">
        <f t="shared" si="40"/>
        <v>41.82</v>
      </c>
      <c r="K129" s="24">
        <f t="shared" si="41"/>
        <v>38.53</v>
      </c>
    </row>
    <row r="130" spans="1:11" s="25" customFormat="1" ht="31.5">
      <c r="A130" s="21" t="s">
        <v>124</v>
      </c>
      <c r="B130" s="21">
        <v>992</v>
      </c>
      <c r="C130" s="22" t="s">
        <v>69</v>
      </c>
      <c r="D130" s="21" t="s">
        <v>307</v>
      </c>
      <c r="E130" s="22" t="s">
        <v>125</v>
      </c>
      <c r="F130" s="24">
        <v>0</v>
      </c>
      <c r="G130" s="24">
        <v>3455096.46</v>
      </c>
      <c r="H130" s="24">
        <v>995619.68</v>
      </c>
      <c r="I130" s="24">
        <f t="shared" si="39"/>
        <v>2459476.7799999998</v>
      </c>
      <c r="J130" s="24" t="s">
        <v>578</v>
      </c>
      <c r="K130" s="24">
        <f t="shared" si="41"/>
        <v>28.82</v>
      </c>
    </row>
    <row r="131" spans="1:11" s="25" customFormat="1" ht="47.25">
      <c r="A131" s="21" t="s">
        <v>110</v>
      </c>
      <c r="B131" s="21">
        <v>992</v>
      </c>
      <c r="C131" s="22" t="s">
        <v>69</v>
      </c>
      <c r="D131" s="21" t="s">
        <v>307</v>
      </c>
      <c r="E131" s="22" t="s">
        <v>89</v>
      </c>
      <c r="F131" s="24">
        <v>3983473.92</v>
      </c>
      <c r="G131" s="24">
        <v>868377.46</v>
      </c>
      <c r="H131" s="24">
        <v>670077.16</v>
      </c>
      <c r="I131" s="24">
        <f t="shared" si="39"/>
        <v>198300.3</v>
      </c>
      <c r="J131" s="24">
        <f t="shared" si="40"/>
        <v>16.82</v>
      </c>
      <c r="K131" s="24">
        <f t="shared" si="41"/>
        <v>77.16</v>
      </c>
    </row>
    <row r="132" spans="1:11" s="25" customFormat="1" ht="67.150000000000006" customHeight="1">
      <c r="A132" s="22" t="s">
        <v>261</v>
      </c>
      <c r="B132" s="21">
        <v>992</v>
      </c>
      <c r="C132" s="22" t="s">
        <v>69</v>
      </c>
      <c r="D132" s="21" t="s">
        <v>262</v>
      </c>
      <c r="E132" s="22" t="s">
        <v>27</v>
      </c>
      <c r="F132" s="24">
        <f t="shared" ref="F132:H132" si="63">F133</f>
        <v>4848280.12</v>
      </c>
      <c r="G132" s="24">
        <f t="shared" si="63"/>
        <v>4848280.12</v>
      </c>
      <c r="H132" s="24">
        <f t="shared" si="63"/>
        <v>0</v>
      </c>
      <c r="I132" s="24">
        <f t="shared" si="39"/>
        <v>4848280.12</v>
      </c>
      <c r="J132" s="24">
        <f t="shared" si="40"/>
        <v>0</v>
      </c>
      <c r="K132" s="24">
        <f t="shared" si="41"/>
        <v>0</v>
      </c>
    </row>
    <row r="133" spans="1:11" s="25" customFormat="1" ht="47.25">
      <c r="A133" s="21" t="s">
        <v>110</v>
      </c>
      <c r="B133" s="21">
        <v>992</v>
      </c>
      <c r="C133" s="22" t="s">
        <v>69</v>
      </c>
      <c r="D133" s="21" t="s">
        <v>262</v>
      </c>
      <c r="E133" s="22" t="s">
        <v>89</v>
      </c>
      <c r="F133" s="24">
        <v>4848280.12</v>
      </c>
      <c r="G133" s="24">
        <v>4848280.12</v>
      </c>
      <c r="H133" s="24">
        <v>0</v>
      </c>
      <c r="I133" s="24">
        <f t="shared" si="39"/>
        <v>4848280.12</v>
      </c>
      <c r="J133" s="24">
        <f t="shared" si="40"/>
        <v>0</v>
      </c>
      <c r="K133" s="24">
        <f t="shared" si="41"/>
        <v>0</v>
      </c>
    </row>
    <row r="134" spans="1:11" s="25" customFormat="1" ht="62.45" customHeight="1">
      <c r="A134" s="22" t="s">
        <v>263</v>
      </c>
      <c r="B134" s="21">
        <v>992</v>
      </c>
      <c r="C134" s="22" t="s">
        <v>69</v>
      </c>
      <c r="D134" s="21" t="s">
        <v>262</v>
      </c>
      <c r="E134" s="22" t="s">
        <v>27</v>
      </c>
      <c r="F134" s="24">
        <f>F135</f>
        <v>255172.64</v>
      </c>
      <c r="G134" s="24">
        <f t="shared" ref="G134:H134" si="64">G135</f>
        <v>255172.64</v>
      </c>
      <c r="H134" s="24">
        <f t="shared" si="64"/>
        <v>0</v>
      </c>
      <c r="I134" s="24">
        <f t="shared" si="39"/>
        <v>255172.64</v>
      </c>
      <c r="J134" s="24">
        <f t="shared" si="40"/>
        <v>0</v>
      </c>
      <c r="K134" s="24">
        <f t="shared" si="41"/>
        <v>0</v>
      </c>
    </row>
    <row r="135" spans="1:11" s="25" customFormat="1" ht="47.25">
      <c r="A135" s="21" t="s">
        <v>110</v>
      </c>
      <c r="B135" s="21">
        <v>992</v>
      </c>
      <c r="C135" s="22" t="s">
        <v>69</v>
      </c>
      <c r="D135" s="21" t="s">
        <v>262</v>
      </c>
      <c r="E135" s="22" t="s">
        <v>89</v>
      </c>
      <c r="F135" s="24">
        <v>255172.64</v>
      </c>
      <c r="G135" s="24">
        <v>255172.64</v>
      </c>
      <c r="H135" s="24">
        <v>0</v>
      </c>
      <c r="I135" s="24">
        <f t="shared" si="39"/>
        <v>255172.64</v>
      </c>
      <c r="J135" s="24">
        <f t="shared" si="40"/>
        <v>0</v>
      </c>
      <c r="K135" s="24">
        <f t="shared" si="41"/>
        <v>0</v>
      </c>
    </row>
    <row r="136" spans="1:11" s="25" customFormat="1" ht="62.45" customHeight="1">
      <c r="A136" s="20" t="s">
        <v>285</v>
      </c>
      <c r="B136" s="21">
        <v>992</v>
      </c>
      <c r="C136" s="22" t="s">
        <v>69</v>
      </c>
      <c r="D136" s="23" t="s">
        <v>201</v>
      </c>
      <c r="E136" s="22" t="s">
        <v>27</v>
      </c>
      <c r="F136" s="24">
        <f>F137</f>
        <v>3387.08</v>
      </c>
      <c r="G136" s="24">
        <f t="shared" ref="G136:H136" si="65">G137</f>
        <v>3387.08</v>
      </c>
      <c r="H136" s="24">
        <f t="shared" si="65"/>
        <v>0</v>
      </c>
      <c r="I136" s="24">
        <f t="shared" si="39"/>
        <v>3387.08</v>
      </c>
      <c r="J136" s="24">
        <f t="shared" si="40"/>
        <v>0</v>
      </c>
      <c r="K136" s="24">
        <f t="shared" si="41"/>
        <v>0</v>
      </c>
    </row>
    <row r="137" spans="1:11" s="25" customFormat="1" ht="48" customHeight="1">
      <c r="A137" s="26" t="s">
        <v>124</v>
      </c>
      <c r="B137" s="21">
        <v>992</v>
      </c>
      <c r="C137" s="22" t="s">
        <v>69</v>
      </c>
      <c r="D137" s="23" t="s">
        <v>201</v>
      </c>
      <c r="E137" s="22" t="s">
        <v>125</v>
      </c>
      <c r="F137" s="71">
        <v>3387.08</v>
      </c>
      <c r="G137" s="71">
        <v>3387.08</v>
      </c>
      <c r="H137" s="71">
        <v>0</v>
      </c>
      <c r="I137" s="71">
        <f t="shared" si="39"/>
        <v>3387.08</v>
      </c>
      <c r="J137" s="71">
        <f t="shared" si="40"/>
        <v>0</v>
      </c>
      <c r="K137" s="71">
        <f t="shared" si="41"/>
        <v>0</v>
      </c>
    </row>
    <row r="138" spans="1:11" s="25" customFormat="1" ht="15.6" customHeight="1">
      <c r="A138" s="21" t="s">
        <v>97</v>
      </c>
      <c r="B138" s="21">
        <v>992</v>
      </c>
      <c r="C138" s="22" t="s">
        <v>98</v>
      </c>
      <c r="D138" s="22" t="s">
        <v>153</v>
      </c>
      <c r="E138" s="22" t="s">
        <v>27</v>
      </c>
      <c r="F138" s="48">
        <f>F139</f>
        <v>150219000</v>
      </c>
      <c r="G138" s="48">
        <f t="shared" ref="G138:H138" si="66">G139</f>
        <v>150219000</v>
      </c>
      <c r="H138" s="48">
        <f t="shared" si="66"/>
        <v>39302925.57</v>
      </c>
      <c r="I138" s="48">
        <f t="shared" si="39"/>
        <v>110916074.43000001</v>
      </c>
      <c r="J138" s="48">
        <f t="shared" si="40"/>
        <v>26.16</v>
      </c>
      <c r="K138" s="48">
        <f t="shared" si="41"/>
        <v>26.16</v>
      </c>
    </row>
    <row r="139" spans="1:11" s="25" customFormat="1" ht="46.9" customHeight="1">
      <c r="A139" s="44" t="s">
        <v>372</v>
      </c>
      <c r="B139" s="21">
        <v>992</v>
      </c>
      <c r="C139" s="22" t="s">
        <v>98</v>
      </c>
      <c r="D139" s="22" t="s">
        <v>166</v>
      </c>
      <c r="E139" s="22" t="s">
        <v>27</v>
      </c>
      <c r="F139" s="48">
        <f t="shared" ref="F139:H139" si="67">F140</f>
        <v>150219000</v>
      </c>
      <c r="G139" s="48">
        <f t="shared" si="67"/>
        <v>150219000</v>
      </c>
      <c r="H139" s="48">
        <f t="shared" si="67"/>
        <v>39302925.57</v>
      </c>
      <c r="I139" s="48">
        <f t="shared" si="39"/>
        <v>110916074.43000001</v>
      </c>
      <c r="J139" s="48">
        <f t="shared" si="40"/>
        <v>26.16</v>
      </c>
      <c r="K139" s="48">
        <f t="shared" si="41"/>
        <v>26.16</v>
      </c>
    </row>
    <row r="140" spans="1:11" s="25" customFormat="1" ht="46.9" customHeight="1">
      <c r="A140" s="22" t="s">
        <v>375</v>
      </c>
      <c r="B140" s="21">
        <v>992</v>
      </c>
      <c r="C140" s="22" t="s">
        <v>98</v>
      </c>
      <c r="D140" s="22" t="s">
        <v>168</v>
      </c>
      <c r="E140" s="22" t="s">
        <v>27</v>
      </c>
      <c r="F140" s="48">
        <f>F141+F146</f>
        <v>150219000</v>
      </c>
      <c r="G140" s="48">
        <f t="shared" ref="G140:H140" si="68">G141+G146</f>
        <v>150219000</v>
      </c>
      <c r="H140" s="48">
        <f t="shared" si="68"/>
        <v>39302925.57</v>
      </c>
      <c r="I140" s="48">
        <f t="shared" si="39"/>
        <v>110916074.43000001</v>
      </c>
      <c r="J140" s="48">
        <f t="shared" si="40"/>
        <v>26.16</v>
      </c>
      <c r="K140" s="48">
        <f t="shared" si="41"/>
        <v>26.16</v>
      </c>
    </row>
    <row r="141" spans="1:11" s="25" customFormat="1" ht="36" customHeight="1">
      <c r="A141" s="77" t="s">
        <v>288</v>
      </c>
      <c r="B141" s="21">
        <v>992</v>
      </c>
      <c r="C141" s="22" t="s">
        <v>98</v>
      </c>
      <c r="D141" s="78" t="s">
        <v>212</v>
      </c>
      <c r="E141" s="22" t="s">
        <v>27</v>
      </c>
      <c r="F141" s="48">
        <f>F142+F144</f>
        <v>120000000</v>
      </c>
      <c r="G141" s="48">
        <f t="shared" ref="G141:H141" si="69">G142+G144</f>
        <v>120000000</v>
      </c>
      <c r="H141" s="48">
        <f t="shared" si="69"/>
        <v>30554869.84</v>
      </c>
      <c r="I141" s="48">
        <f t="shared" si="39"/>
        <v>89445130.159999996</v>
      </c>
      <c r="J141" s="48">
        <f t="shared" si="40"/>
        <v>25.46</v>
      </c>
      <c r="K141" s="48">
        <f t="shared" si="41"/>
        <v>25.46</v>
      </c>
    </row>
    <row r="142" spans="1:11" s="25" customFormat="1" ht="82.15" customHeight="1">
      <c r="A142" s="79" t="s">
        <v>286</v>
      </c>
      <c r="B142" s="21">
        <v>992</v>
      </c>
      <c r="C142" s="22" t="s">
        <v>98</v>
      </c>
      <c r="D142" s="78" t="s">
        <v>557</v>
      </c>
      <c r="E142" s="22" t="s">
        <v>27</v>
      </c>
      <c r="F142" s="24">
        <f>F143</f>
        <v>108000000</v>
      </c>
      <c r="G142" s="24">
        <f t="shared" ref="G142:H142" si="70">G143</f>
        <v>108000000</v>
      </c>
      <c r="H142" s="24">
        <f t="shared" si="70"/>
        <v>27499382.859999999</v>
      </c>
      <c r="I142" s="24">
        <f t="shared" si="39"/>
        <v>80500617.140000001</v>
      </c>
      <c r="J142" s="24">
        <f t="shared" si="40"/>
        <v>25.46</v>
      </c>
      <c r="K142" s="24">
        <f t="shared" si="41"/>
        <v>25.46</v>
      </c>
    </row>
    <row r="143" spans="1:11" s="25" customFormat="1" ht="31.5">
      <c r="A143" s="26" t="s">
        <v>124</v>
      </c>
      <c r="B143" s="21">
        <v>992</v>
      </c>
      <c r="C143" s="22" t="s">
        <v>98</v>
      </c>
      <c r="D143" s="78" t="s">
        <v>557</v>
      </c>
      <c r="E143" s="22" t="s">
        <v>125</v>
      </c>
      <c r="F143" s="24">
        <v>108000000</v>
      </c>
      <c r="G143" s="24">
        <v>108000000</v>
      </c>
      <c r="H143" s="24">
        <v>27499382.859999999</v>
      </c>
      <c r="I143" s="24">
        <f t="shared" si="39"/>
        <v>80500617.140000001</v>
      </c>
      <c r="J143" s="24">
        <f t="shared" si="40"/>
        <v>25.46</v>
      </c>
      <c r="K143" s="24">
        <f t="shared" si="41"/>
        <v>25.46</v>
      </c>
    </row>
    <row r="144" spans="1:11" s="25" customFormat="1" ht="93.6" customHeight="1">
      <c r="A144" s="66" t="s">
        <v>287</v>
      </c>
      <c r="B144" s="21">
        <v>992</v>
      </c>
      <c r="C144" s="22" t="s">
        <v>98</v>
      </c>
      <c r="D144" s="78" t="s">
        <v>557</v>
      </c>
      <c r="E144" s="22" t="s">
        <v>27</v>
      </c>
      <c r="F144" s="24">
        <f>F145</f>
        <v>12000000</v>
      </c>
      <c r="G144" s="24">
        <f t="shared" ref="G144:H144" si="71">G145</f>
        <v>12000000</v>
      </c>
      <c r="H144" s="24">
        <f t="shared" si="71"/>
        <v>3055486.98</v>
      </c>
      <c r="I144" s="24">
        <f t="shared" si="39"/>
        <v>8944513.0199999996</v>
      </c>
      <c r="J144" s="24">
        <f t="shared" si="40"/>
        <v>25.46</v>
      </c>
      <c r="K144" s="24">
        <f t="shared" si="41"/>
        <v>25.46</v>
      </c>
    </row>
    <row r="145" spans="1:11" s="25" customFormat="1" ht="31.5">
      <c r="A145" s="26" t="s">
        <v>124</v>
      </c>
      <c r="B145" s="21">
        <v>992</v>
      </c>
      <c r="C145" s="22" t="s">
        <v>98</v>
      </c>
      <c r="D145" s="78" t="s">
        <v>557</v>
      </c>
      <c r="E145" s="22" t="s">
        <v>125</v>
      </c>
      <c r="F145" s="24">
        <v>12000000</v>
      </c>
      <c r="G145" s="24">
        <v>12000000</v>
      </c>
      <c r="H145" s="24">
        <v>3055486.98</v>
      </c>
      <c r="I145" s="24">
        <f t="shared" si="39"/>
        <v>8944513.0199999996</v>
      </c>
      <c r="J145" s="24">
        <f t="shared" si="40"/>
        <v>25.46</v>
      </c>
      <c r="K145" s="24">
        <f t="shared" si="41"/>
        <v>25.46</v>
      </c>
    </row>
    <row r="146" spans="1:11" s="25" customFormat="1" ht="39.6" customHeight="1">
      <c r="A146" s="44" t="s">
        <v>376</v>
      </c>
      <c r="B146" s="21">
        <v>992</v>
      </c>
      <c r="C146" s="22" t="s">
        <v>98</v>
      </c>
      <c r="D146" s="23" t="s">
        <v>189</v>
      </c>
      <c r="E146" s="22" t="s">
        <v>27</v>
      </c>
      <c r="F146" s="48">
        <f>F147+F149+F151</f>
        <v>30219000</v>
      </c>
      <c r="G146" s="48">
        <f t="shared" ref="G146:H146" si="72">G147+G149+G151</f>
        <v>30219000</v>
      </c>
      <c r="H146" s="48">
        <f t="shared" si="72"/>
        <v>8748055.7300000004</v>
      </c>
      <c r="I146" s="48">
        <f t="shared" si="39"/>
        <v>21470944.27</v>
      </c>
      <c r="J146" s="48">
        <f t="shared" si="40"/>
        <v>28.95</v>
      </c>
      <c r="K146" s="48">
        <f t="shared" si="41"/>
        <v>28.95</v>
      </c>
    </row>
    <row r="147" spans="1:11" s="25" customFormat="1" ht="46.9" customHeight="1">
      <c r="A147" s="21" t="s">
        <v>378</v>
      </c>
      <c r="B147" s="21">
        <v>992</v>
      </c>
      <c r="C147" s="22" t="s">
        <v>98</v>
      </c>
      <c r="D147" s="22" t="s">
        <v>169</v>
      </c>
      <c r="E147" s="22" t="s">
        <v>27</v>
      </c>
      <c r="F147" s="24">
        <f>F148</f>
        <v>20907422.010000002</v>
      </c>
      <c r="G147" s="24">
        <f t="shared" ref="G147:H147" si="73">G148</f>
        <v>20907422.010000002</v>
      </c>
      <c r="H147" s="24">
        <f t="shared" si="73"/>
        <v>3468055.73</v>
      </c>
      <c r="I147" s="24">
        <f t="shared" ref="I147:I207" si="74">$G147-$H147</f>
        <v>17439366.280000001</v>
      </c>
      <c r="J147" s="24">
        <f t="shared" ref="J147:J207" si="75">$H147/$F147*100</f>
        <v>16.59</v>
      </c>
      <c r="K147" s="24">
        <f t="shared" ref="K147:K207" si="76">$H147/$G147*100</f>
        <v>16.59</v>
      </c>
    </row>
    <row r="148" spans="1:11" s="25" customFormat="1" ht="31.5">
      <c r="A148" s="26" t="s">
        <v>124</v>
      </c>
      <c r="B148" s="21">
        <v>992</v>
      </c>
      <c r="C148" s="22" t="s">
        <v>98</v>
      </c>
      <c r="D148" s="22" t="s">
        <v>169</v>
      </c>
      <c r="E148" s="22" t="s">
        <v>125</v>
      </c>
      <c r="F148" s="24">
        <v>20907422.010000002</v>
      </c>
      <c r="G148" s="24">
        <v>20907422.010000002</v>
      </c>
      <c r="H148" s="24">
        <v>3468055.73</v>
      </c>
      <c r="I148" s="24">
        <f t="shared" si="74"/>
        <v>17439366.280000001</v>
      </c>
      <c r="J148" s="24">
        <f t="shared" si="75"/>
        <v>16.59</v>
      </c>
      <c r="K148" s="24">
        <f t="shared" si="76"/>
        <v>16.59</v>
      </c>
    </row>
    <row r="149" spans="1:11" s="25" customFormat="1" ht="66.599999999999994" customHeight="1">
      <c r="A149" s="20" t="s">
        <v>377</v>
      </c>
      <c r="B149" s="21">
        <v>992</v>
      </c>
      <c r="C149" s="22" t="s">
        <v>98</v>
      </c>
      <c r="D149" s="23" t="s">
        <v>170</v>
      </c>
      <c r="E149" s="22" t="s">
        <v>27</v>
      </c>
      <c r="F149" s="24">
        <f>F150</f>
        <v>9065700</v>
      </c>
      <c r="G149" s="24">
        <f t="shared" ref="G149:H149" si="77">G150</f>
        <v>9065700</v>
      </c>
      <c r="H149" s="24">
        <f t="shared" si="77"/>
        <v>5280000</v>
      </c>
      <c r="I149" s="24">
        <f t="shared" si="74"/>
        <v>3785700</v>
      </c>
      <c r="J149" s="24">
        <f t="shared" si="75"/>
        <v>58.24</v>
      </c>
      <c r="K149" s="24">
        <f t="shared" si="76"/>
        <v>58.24</v>
      </c>
    </row>
    <row r="150" spans="1:11" s="25" customFormat="1" ht="68.650000000000006" customHeight="1">
      <c r="A150" s="26" t="s">
        <v>124</v>
      </c>
      <c r="B150" s="21">
        <v>992</v>
      </c>
      <c r="C150" s="22" t="s">
        <v>98</v>
      </c>
      <c r="D150" s="23" t="s">
        <v>170</v>
      </c>
      <c r="E150" s="22" t="s">
        <v>125</v>
      </c>
      <c r="F150" s="24">
        <v>9065700</v>
      </c>
      <c r="G150" s="24">
        <v>9065700</v>
      </c>
      <c r="H150" s="24">
        <v>5280000</v>
      </c>
      <c r="I150" s="24">
        <f t="shared" si="74"/>
        <v>3785700</v>
      </c>
      <c r="J150" s="24">
        <f t="shared" si="75"/>
        <v>58.24</v>
      </c>
      <c r="K150" s="24">
        <f t="shared" si="76"/>
        <v>58.24</v>
      </c>
    </row>
    <row r="151" spans="1:11" s="25" customFormat="1" ht="121.9" customHeight="1">
      <c r="A151" s="21" t="s">
        <v>472</v>
      </c>
      <c r="B151" s="21">
        <v>992</v>
      </c>
      <c r="C151" s="22" t="s">
        <v>98</v>
      </c>
      <c r="D151" s="22" t="s">
        <v>473</v>
      </c>
      <c r="E151" s="22" t="s">
        <v>27</v>
      </c>
      <c r="F151" s="24">
        <f>F152</f>
        <v>245877.99</v>
      </c>
      <c r="G151" s="24">
        <f t="shared" ref="G151:H151" si="78">G152</f>
        <v>245877.99</v>
      </c>
      <c r="H151" s="24">
        <f t="shared" si="78"/>
        <v>0</v>
      </c>
      <c r="I151" s="24">
        <f t="shared" si="74"/>
        <v>245877.99</v>
      </c>
      <c r="J151" s="24">
        <f t="shared" si="75"/>
        <v>0</v>
      </c>
      <c r="K151" s="24">
        <f t="shared" si="76"/>
        <v>0</v>
      </c>
    </row>
    <row r="152" spans="1:11" s="25" customFormat="1" ht="48.6" customHeight="1">
      <c r="A152" s="26" t="s">
        <v>449</v>
      </c>
      <c r="B152" s="21">
        <v>992</v>
      </c>
      <c r="C152" s="22" t="s">
        <v>98</v>
      </c>
      <c r="D152" s="22" t="s">
        <v>473</v>
      </c>
      <c r="E152" s="22" t="s">
        <v>132</v>
      </c>
      <c r="F152" s="24">
        <v>245877.99</v>
      </c>
      <c r="G152" s="24">
        <v>245877.99</v>
      </c>
      <c r="H152" s="24">
        <v>0</v>
      </c>
      <c r="I152" s="24">
        <f t="shared" si="74"/>
        <v>245877.99</v>
      </c>
      <c r="J152" s="24">
        <f t="shared" si="75"/>
        <v>0</v>
      </c>
      <c r="K152" s="24">
        <f t="shared" si="76"/>
        <v>0</v>
      </c>
    </row>
    <row r="153" spans="1:11" s="25" customFormat="1" ht="15.6" customHeight="1">
      <c r="A153" s="75" t="s">
        <v>301</v>
      </c>
      <c r="B153" s="39">
        <v>992</v>
      </c>
      <c r="C153" s="44" t="s">
        <v>302</v>
      </c>
      <c r="D153" s="39" t="s">
        <v>153</v>
      </c>
      <c r="E153" s="80" t="s">
        <v>27</v>
      </c>
      <c r="F153" s="24">
        <f>F154</f>
        <v>4016.6</v>
      </c>
      <c r="G153" s="24">
        <f t="shared" ref="G153:H157" si="79">G154</f>
        <v>4016.6</v>
      </c>
      <c r="H153" s="24">
        <f t="shared" si="79"/>
        <v>0</v>
      </c>
      <c r="I153" s="24">
        <f t="shared" si="74"/>
        <v>4016.6</v>
      </c>
      <c r="J153" s="24">
        <f t="shared" si="75"/>
        <v>0</v>
      </c>
      <c r="K153" s="24">
        <f t="shared" si="76"/>
        <v>0</v>
      </c>
    </row>
    <row r="154" spans="1:11" s="25" customFormat="1" ht="68.650000000000006" customHeight="1">
      <c r="A154" s="44" t="s">
        <v>379</v>
      </c>
      <c r="B154" s="39">
        <v>992</v>
      </c>
      <c r="C154" s="44" t="s">
        <v>302</v>
      </c>
      <c r="D154" s="23" t="s">
        <v>173</v>
      </c>
      <c r="E154" s="80" t="s">
        <v>27</v>
      </c>
      <c r="F154" s="24">
        <f>F155</f>
        <v>4016.6</v>
      </c>
      <c r="G154" s="24">
        <f t="shared" si="79"/>
        <v>4016.6</v>
      </c>
      <c r="H154" s="24">
        <f t="shared" si="79"/>
        <v>0</v>
      </c>
      <c r="I154" s="24">
        <f t="shared" si="74"/>
        <v>4016.6</v>
      </c>
      <c r="J154" s="24">
        <f t="shared" si="75"/>
        <v>0</v>
      </c>
      <c r="K154" s="24">
        <f t="shared" si="76"/>
        <v>0</v>
      </c>
    </row>
    <row r="155" spans="1:11" s="25" customFormat="1" ht="55.9" customHeight="1">
      <c r="A155" s="44" t="s">
        <v>380</v>
      </c>
      <c r="B155" s="39">
        <v>992</v>
      </c>
      <c r="C155" s="44" t="s">
        <v>302</v>
      </c>
      <c r="D155" s="23" t="s">
        <v>303</v>
      </c>
      <c r="E155" s="80" t="s">
        <v>27</v>
      </c>
      <c r="F155" s="24">
        <f>F156</f>
        <v>4016.6</v>
      </c>
      <c r="G155" s="24">
        <f t="shared" si="79"/>
        <v>4016.6</v>
      </c>
      <c r="H155" s="24">
        <f t="shared" si="79"/>
        <v>0</v>
      </c>
      <c r="I155" s="24">
        <f t="shared" si="74"/>
        <v>4016.6</v>
      </c>
      <c r="J155" s="24">
        <f t="shared" si="75"/>
        <v>0</v>
      </c>
      <c r="K155" s="24">
        <f t="shared" si="76"/>
        <v>0</v>
      </c>
    </row>
    <row r="156" spans="1:11" s="25" customFormat="1" ht="37.9" customHeight="1">
      <c r="A156" s="20" t="s">
        <v>304</v>
      </c>
      <c r="B156" s="39">
        <v>992</v>
      </c>
      <c r="C156" s="44" t="s">
        <v>302</v>
      </c>
      <c r="D156" s="23" t="s">
        <v>305</v>
      </c>
      <c r="E156" s="80" t="s">
        <v>27</v>
      </c>
      <c r="F156" s="24">
        <f>F157</f>
        <v>4016.6</v>
      </c>
      <c r="G156" s="24">
        <f t="shared" si="79"/>
        <v>4016.6</v>
      </c>
      <c r="H156" s="24">
        <f t="shared" si="79"/>
        <v>0</v>
      </c>
      <c r="I156" s="24">
        <f t="shared" si="74"/>
        <v>4016.6</v>
      </c>
      <c r="J156" s="24">
        <f t="shared" si="75"/>
        <v>0</v>
      </c>
      <c r="K156" s="24">
        <f t="shared" si="76"/>
        <v>0</v>
      </c>
    </row>
    <row r="157" spans="1:11" s="87" customFormat="1" ht="31.15" customHeight="1">
      <c r="A157" s="81" t="s">
        <v>306</v>
      </c>
      <c r="B157" s="82">
        <v>992</v>
      </c>
      <c r="C157" s="83" t="s">
        <v>302</v>
      </c>
      <c r="D157" s="84" t="s">
        <v>521</v>
      </c>
      <c r="E157" s="85" t="s">
        <v>27</v>
      </c>
      <c r="F157" s="86">
        <f>F158</f>
        <v>4016.6</v>
      </c>
      <c r="G157" s="86">
        <f t="shared" si="79"/>
        <v>4016.6</v>
      </c>
      <c r="H157" s="86">
        <f t="shared" si="79"/>
        <v>0</v>
      </c>
      <c r="I157" s="86">
        <f t="shared" si="74"/>
        <v>4016.6</v>
      </c>
      <c r="J157" s="86">
        <f t="shared" si="75"/>
        <v>0</v>
      </c>
      <c r="K157" s="86">
        <f t="shared" si="76"/>
        <v>0</v>
      </c>
    </row>
    <row r="158" spans="1:11" s="87" customFormat="1" ht="68.650000000000006" customHeight="1">
      <c r="A158" s="88" t="s">
        <v>124</v>
      </c>
      <c r="B158" s="82">
        <v>992</v>
      </c>
      <c r="C158" s="83" t="s">
        <v>302</v>
      </c>
      <c r="D158" s="84" t="s">
        <v>521</v>
      </c>
      <c r="E158" s="85" t="s">
        <v>125</v>
      </c>
      <c r="F158" s="86">
        <v>4016.6</v>
      </c>
      <c r="G158" s="86">
        <v>4016.6</v>
      </c>
      <c r="H158" s="86">
        <v>0</v>
      </c>
      <c r="I158" s="86">
        <f t="shared" si="74"/>
        <v>4016.6</v>
      </c>
      <c r="J158" s="86">
        <f t="shared" si="75"/>
        <v>0</v>
      </c>
      <c r="K158" s="86">
        <f t="shared" si="76"/>
        <v>0</v>
      </c>
    </row>
    <row r="159" spans="1:11" s="25" customFormat="1" ht="15.6" customHeight="1">
      <c r="A159" s="43" t="s">
        <v>142</v>
      </c>
      <c r="B159" s="57">
        <v>992</v>
      </c>
      <c r="C159" s="89" t="s">
        <v>143</v>
      </c>
      <c r="D159" s="43" t="s">
        <v>153</v>
      </c>
      <c r="E159" s="50" t="s">
        <v>27</v>
      </c>
      <c r="F159" s="59">
        <f>F160+F182+F254+F219</f>
        <v>71414481.079999998</v>
      </c>
      <c r="G159" s="59">
        <f>G160+G182+G254+G219</f>
        <v>101925502.16</v>
      </c>
      <c r="H159" s="59">
        <f>H160+H182+H254+H219</f>
        <v>21549862.989999998</v>
      </c>
      <c r="I159" s="59">
        <f t="shared" si="74"/>
        <v>80375639.170000002</v>
      </c>
      <c r="J159" s="59">
        <f t="shared" si="75"/>
        <v>30.18</v>
      </c>
      <c r="K159" s="59">
        <f t="shared" si="76"/>
        <v>21.14</v>
      </c>
    </row>
    <row r="160" spans="1:11" s="25" customFormat="1" ht="15.6" customHeight="1">
      <c r="A160" s="44" t="s">
        <v>144</v>
      </c>
      <c r="B160" s="21">
        <v>992</v>
      </c>
      <c r="C160" s="22" t="s">
        <v>145</v>
      </c>
      <c r="D160" s="21" t="s">
        <v>153</v>
      </c>
      <c r="E160" s="22" t="s">
        <v>27</v>
      </c>
      <c r="F160" s="48">
        <f>F161+F175</f>
        <v>11691200.470000001</v>
      </c>
      <c r="G160" s="48">
        <f t="shared" ref="G160:H160" si="80">G161+G175</f>
        <v>12571847.59</v>
      </c>
      <c r="H160" s="48">
        <f t="shared" si="80"/>
        <v>7070543.7800000003</v>
      </c>
      <c r="I160" s="48">
        <f t="shared" si="74"/>
        <v>5501303.8099999996</v>
      </c>
      <c r="J160" s="48">
        <f t="shared" si="75"/>
        <v>60.48</v>
      </c>
      <c r="K160" s="48">
        <f t="shared" si="76"/>
        <v>56.24</v>
      </c>
    </row>
    <row r="161" spans="1:11" s="25" customFormat="1" ht="69" customHeight="1">
      <c r="A161" s="39" t="s">
        <v>392</v>
      </c>
      <c r="B161" s="21">
        <v>992</v>
      </c>
      <c r="C161" s="22" t="s">
        <v>145</v>
      </c>
      <c r="D161" s="21" t="s">
        <v>174</v>
      </c>
      <c r="E161" s="22" t="s">
        <v>27</v>
      </c>
      <c r="F161" s="48">
        <f>F162</f>
        <v>7691200.4699999997</v>
      </c>
      <c r="G161" s="48">
        <f t="shared" ref="G161:H161" si="81">G162</f>
        <v>7691200.4699999997</v>
      </c>
      <c r="H161" s="48">
        <f t="shared" si="81"/>
        <v>3833109.92</v>
      </c>
      <c r="I161" s="48">
        <f t="shared" si="74"/>
        <v>3858090.55</v>
      </c>
      <c r="J161" s="48">
        <f t="shared" si="75"/>
        <v>49.84</v>
      </c>
      <c r="K161" s="48">
        <f t="shared" si="76"/>
        <v>49.84</v>
      </c>
    </row>
    <row r="162" spans="1:11" s="25" customFormat="1" ht="54.6" customHeight="1">
      <c r="A162" s="90" t="s">
        <v>438</v>
      </c>
      <c r="B162" s="21">
        <v>992</v>
      </c>
      <c r="C162" s="22" t="s">
        <v>145</v>
      </c>
      <c r="D162" s="23" t="s">
        <v>182</v>
      </c>
      <c r="E162" s="47" t="s">
        <v>27</v>
      </c>
      <c r="F162" s="24">
        <f>F163+F171</f>
        <v>7691200.4699999997</v>
      </c>
      <c r="G162" s="24">
        <f t="shared" ref="G162:H162" si="82">G163+G171</f>
        <v>7691200.4699999997</v>
      </c>
      <c r="H162" s="24">
        <f t="shared" si="82"/>
        <v>3833109.92</v>
      </c>
      <c r="I162" s="24">
        <f t="shared" si="74"/>
        <v>3858090.55</v>
      </c>
      <c r="J162" s="24">
        <f t="shared" si="75"/>
        <v>49.84</v>
      </c>
      <c r="K162" s="24">
        <f t="shared" si="76"/>
        <v>49.84</v>
      </c>
    </row>
    <row r="163" spans="1:11" s="25" customFormat="1" ht="30" customHeight="1">
      <c r="A163" s="90" t="s">
        <v>439</v>
      </c>
      <c r="B163" s="21">
        <v>992</v>
      </c>
      <c r="C163" s="22" t="s">
        <v>145</v>
      </c>
      <c r="D163" s="23" t="s">
        <v>440</v>
      </c>
      <c r="E163" s="47" t="s">
        <v>27</v>
      </c>
      <c r="F163" s="24">
        <f>F164+F166+F169</f>
        <v>4487200.47</v>
      </c>
      <c r="G163" s="24">
        <f t="shared" ref="G163:H163" si="83">G164+G166+G169</f>
        <v>4487200.47</v>
      </c>
      <c r="H163" s="24">
        <f t="shared" si="83"/>
        <v>2692866</v>
      </c>
      <c r="I163" s="24">
        <f t="shared" si="74"/>
        <v>1794334.47</v>
      </c>
      <c r="J163" s="24">
        <f t="shared" si="75"/>
        <v>60.01</v>
      </c>
      <c r="K163" s="24">
        <f t="shared" si="76"/>
        <v>60.01</v>
      </c>
    </row>
    <row r="164" spans="1:11" s="25" customFormat="1" ht="31.15" customHeight="1">
      <c r="A164" s="20" t="s">
        <v>197</v>
      </c>
      <c r="B164" s="21">
        <v>992</v>
      </c>
      <c r="C164" s="22" t="s">
        <v>145</v>
      </c>
      <c r="D164" s="20" t="s">
        <v>198</v>
      </c>
      <c r="E164" s="47" t="s">
        <v>27</v>
      </c>
      <c r="F164" s="24">
        <f>F165</f>
        <v>850000</v>
      </c>
      <c r="G164" s="24">
        <f t="shared" ref="G164:H164" si="84">G165</f>
        <v>10194.950000000001</v>
      </c>
      <c r="H164" s="24">
        <f t="shared" si="84"/>
        <v>0</v>
      </c>
      <c r="I164" s="24">
        <f t="shared" si="74"/>
        <v>10194.950000000001</v>
      </c>
      <c r="J164" s="24">
        <f t="shared" si="75"/>
        <v>0</v>
      </c>
      <c r="K164" s="24">
        <f t="shared" si="76"/>
        <v>0</v>
      </c>
    </row>
    <row r="165" spans="1:11" s="25" customFormat="1" ht="47.25">
      <c r="A165" s="21" t="s">
        <v>110</v>
      </c>
      <c r="B165" s="21">
        <v>992</v>
      </c>
      <c r="C165" s="22" t="s">
        <v>145</v>
      </c>
      <c r="D165" s="20" t="s">
        <v>198</v>
      </c>
      <c r="E165" s="47" t="s">
        <v>89</v>
      </c>
      <c r="F165" s="48">
        <v>850000</v>
      </c>
      <c r="G165" s="48">
        <v>10194.950000000001</v>
      </c>
      <c r="H165" s="48">
        <v>0</v>
      </c>
      <c r="I165" s="48">
        <f t="shared" si="74"/>
        <v>10194.950000000001</v>
      </c>
      <c r="J165" s="48">
        <f t="shared" si="75"/>
        <v>0</v>
      </c>
      <c r="K165" s="48">
        <f t="shared" si="76"/>
        <v>0</v>
      </c>
    </row>
    <row r="166" spans="1:11" s="25" customFormat="1" ht="57.6" customHeight="1">
      <c r="A166" s="20" t="s">
        <v>443</v>
      </c>
      <c r="B166" s="21">
        <v>992</v>
      </c>
      <c r="C166" s="22" t="s">
        <v>145</v>
      </c>
      <c r="D166" s="20" t="s">
        <v>442</v>
      </c>
      <c r="E166" s="47" t="s">
        <v>27</v>
      </c>
      <c r="F166" s="24">
        <f>F167+F168</f>
        <v>2637200.4700000002</v>
      </c>
      <c r="G166" s="24">
        <f t="shared" ref="G166:H166" si="85">G167+G168</f>
        <v>3477005.52</v>
      </c>
      <c r="H166" s="24">
        <f t="shared" si="85"/>
        <v>2692866</v>
      </c>
      <c r="I166" s="24">
        <f t="shared" si="74"/>
        <v>784139.52</v>
      </c>
      <c r="J166" s="24">
        <f t="shared" si="75"/>
        <v>102.11</v>
      </c>
      <c r="K166" s="24">
        <f t="shared" si="76"/>
        <v>77.45</v>
      </c>
    </row>
    <row r="167" spans="1:11" s="25" customFormat="1" ht="76.5" customHeight="1">
      <c r="A167" s="21" t="s">
        <v>248</v>
      </c>
      <c r="B167" s="21">
        <v>992</v>
      </c>
      <c r="C167" s="22" t="s">
        <v>145</v>
      </c>
      <c r="D167" s="20" t="s">
        <v>442</v>
      </c>
      <c r="E167" s="47" t="s">
        <v>115</v>
      </c>
      <c r="F167" s="24">
        <v>100000</v>
      </c>
      <c r="G167" s="24">
        <v>300000</v>
      </c>
      <c r="H167" s="24">
        <v>101506.53</v>
      </c>
      <c r="I167" s="24">
        <f t="shared" si="74"/>
        <v>198493.47</v>
      </c>
      <c r="J167" s="24">
        <f t="shared" si="75"/>
        <v>101.51</v>
      </c>
      <c r="K167" s="24">
        <f t="shared" si="76"/>
        <v>33.840000000000003</v>
      </c>
    </row>
    <row r="168" spans="1:11" s="25" customFormat="1" ht="64.5" customHeight="1">
      <c r="A168" s="21" t="s">
        <v>110</v>
      </c>
      <c r="B168" s="21">
        <v>992</v>
      </c>
      <c r="C168" s="22" t="s">
        <v>145</v>
      </c>
      <c r="D168" s="20" t="s">
        <v>442</v>
      </c>
      <c r="E168" s="47" t="s">
        <v>89</v>
      </c>
      <c r="F168" s="48">
        <v>2537200.4700000002</v>
      </c>
      <c r="G168" s="48">
        <v>3177005.52</v>
      </c>
      <c r="H168" s="48">
        <v>2591359.4700000002</v>
      </c>
      <c r="I168" s="48">
        <f t="shared" si="74"/>
        <v>585646.05000000005</v>
      </c>
      <c r="J168" s="48">
        <f t="shared" si="75"/>
        <v>102.13</v>
      </c>
      <c r="K168" s="48">
        <f t="shared" si="76"/>
        <v>81.569999999999993</v>
      </c>
    </row>
    <row r="169" spans="1:11" s="25" customFormat="1" ht="68.25" customHeight="1">
      <c r="A169" s="20" t="s">
        <v>528</v>
      </c>
      <c r="B169" s="21">
        <v>992</v>
      </c>
      <c r="C169" s="22" t="s">
        <v>145</v>
      </c>
      <c r="D169" s="20" t="s">
        <v>441</v>
      </c>
      <c r="E169" s="47" t="s">
        <v>27</v>
      </c>
      <c r="F169" s="24">
        <f>F170</f>
        <v>1000000</v>
      </c>
      <c r="G169" s="24">
        <f t="shared" ref="G169:H169" si="86">G170</f>
        <v>1000000</v>
      </c>
      <c r="H169" s="24">
        <f t="shared" si="86"/>
        <v>0</v>
      </c>
      <c r="I169" s="24">
        <f t="shared" si="74"/>
        <v>1000000</v>
      </c>
      <c r="J169" s="24">
        <f t="shared" si="75"/>
        <v>0</v>
      </c>
      <c r="K169" s="24">
        <f t="shared" si="76"/>
        <v>0</v>
      </c>
    </row>
    <row r="170" spans="1:11" s="25" customFormat="1" ht="39" customHeight="1">
      <c r="A170" s="21" t="s">
        <v>135</v>
      </c>
      <c r="B170" s="21">
        <v>992</v>
      </c>
      <c r="C170" s="22" t="s">
        <v>145</v>
      </c>
      <c r="D170" s="20" t="s">
        <v>441</v>
      </c>
      <c r="E170" s="47" t="s">
        <v>136</v>
      </c>
      <c r="F170" s="24">
        <v>1000000</v>
      </c>
      <c r="G170" s="24">
        <v>1000000</v>
      </c>
      <c r="H170" s="24">
        <v>0</v>
      </c>
      <c r="I170" s="24">
        <f t="shared" si="74"/>
        <v>1000000</v>
      </c>
      <c r="J170" s="24">
        <f t="shared" si="75"/>
        <v>0</v>
      </c>
      <c r="K170" s="24">
        <f t="shared" si="76"/>
        <v>0</v>
      </c>
    </row>
    <row r="171" spans="1:11" s="25" customFormat="1" ht="54.6" customHeight="1">
      <c r="A171" s="90" t="s">
        <v>444</v>
      </c>
      <c r="B171" s="21">
        <v>992</v>
      </c>
      <c r="C171" s="22" t="s">
        <v>145</v>
      </c>
      <c r="D171" s="23" t="s">
        <v>445</v>
      </c>
      <c r="E171" s="47" t="s">
        <v>27</v>
      </c>
      <c r="F171" s="24">
        <f>F173</f>
        <v>3204000</v>
      </c>
      <c r="G171" s="24">
        <f t="shared" ref="G171:H171" si="87">G173</f>
        <v>3204000</v>
      </c>
      <c r="H171" s="24">
        <f t="shared" si="87"/>
        <v>1140243.92</v>
      </c>
      <c r="I171" s="24">
        <f t="shared" si="74"/>
        <v>2063756.08</v>
      </c>
      <c r="J171" s="24">
        <f t="shared" si="75"/>
        <v>35.590000000000003</v>
      </c>
      <c r="K171" s="24">
        <f t="shared" si="76"/>
        <v>35.590000000000003</v>
      </c>
    </row>
    <row r="172" spans="1:11" s="25" customFormat="1" ht="51" customHeight="1">
      <c r="A172" s="90" t="s">
        <v>448</v>
      </c>
      <c r="B172" s="21">
        <v>992</v>
      </c>
      <c r="C172" s="22" t="s">
        <v>145</v>
      </c>
      <c r="D172" s="23" t="s">
        <v>446</v>
      </c>
      <c r="E172" s="47" t="s">
        <v>27</v>
      </c>
      <c r="F172" s="24">
        <f>F173</f>
        <v>3204000</v>
      </c>
      <c r="G172" s="24">
        <f t="shared" ref="G172:H173" si="88">G173</f>
        <v>3204000</v>
      </c>
      <c r="H172" s="24">
        <f t="shared" si="88"/>
        <v>1140243.92</v>
      </c>
      <c r="I172" s="24">
        <f t="shared" si="74"/>
        <v>2063756.08</v>
      </c>
      <c r="J172" s="24">
        <f t="shared" si="75"/>
        <v>35.590000000000003</v>
      </c>
      <c r="K172" s="24">
        <f t="shared" si="76"/>
        <v>35.590000000000003</v>
      </c>
    </row>
    <row r="173" spans="1:11" s="45" customFormat="1" ht="46.9" customHeight="1">
      <c r="A173" s="75" t="s">
        <v>149</v>
      </c>
      <c r="B173" s="21">
        <v>992</v>
      </c>
      <c r="C173" s="22" t="s">
        <v>145</v>
      </c>
      <c r="D173" s="21" t="s">
        <v>447</v>
      </c>
      <c r="E173" s="47" t="s">
        <v>27</v>
      </c>
      <c r="F173" s="24">
        <f>F174</f>
        <v>3204000</v>
      </c>
      <c r="G173" s="24">
        <f t="shared" si="88"/>
        <v>3204000</v>
      </c>
      <c r="H173" s="24">
        <f t="shared" si="88"/>
        <v>1140243.92</v>
      </c>
      <c r="I173" s="24">
        <f t="shared" si="74"/>
        <v>2063756.08</v>
      </c>
      <c r="J173" s="24">
        <f t="shared" si="75"/>
        <v>35.590000000000003</v>
      </c>
      <c r="K173" s="24">
        <f t="shared" si="76"/>
        <v>35.590000000000003</v>
      </c>
    </row>
    <row r="174" spans="1:11" s="45" customFormat="1" ht="54" customHeight="1">
      <c r="A174" s="26" t="s">
        <v>124</v>
      </c>
      <c r="B174" s="21">
        <v>992</v>
      </c>
      <c r="C174" s="22" t="s">
        <v>145</v>
      </c>
      <c r="D174" s="21" t="s">
        <v>447</v>
      </c>
      <c r="E174" s="47" t="s">
        <v>125</v>
      </c>
      <c r="F174" s="24">
        <v>3204000</v>
      </c>
      <c r="G174" s="24">
        <v>3204000</v>
      </c>
      <c r="H174" s="24">
        <v>1140243.92</v>
      </c>
      <c r="I174" s="24">
        <f t="shared" si="74"/>
        <v>2063756.08</v>
      </c>
      <c r="J174" s="24">
        <f t="shared" si="75"/>
        <v>35.590000000000003</v>
      </c>
      <c r="K174" s="24">
        <f t="shared" si="76"/>
        <v>35.590000000000003</v>
      </c>
    </row>
    <row r="175" spans="1:11" s="25" customFormat="1" ht="53.45" customHeight="1">
      <c r="A175" s="22" t="s">
        <v>365</v>
      </c>
      <c r="B175" s="39">
        <v>992</v>
      </c>
      <c r="C175" s="44" t="s">
        <v>145</v>
      </c>
      <c r="D175" s="44" t="s">
        <v>154</v>
      </c>
      <c r="E175" s="44" t="s">
        <v>27</v>
      </c>
      <c r="F175" s="24">
        <f>F176</f>
        <v>4000000</v>
      </c>
      <c r="G175" s="24">
        <f t="shared" ref="G175:H180" si="89">G176</f>
        <v>4880647.12</v>
      </c>
      <c r="H175" s="24">
        <f t="shared" si="89"/>
        <v>3237433.86</v>
      </c>
      <c r="I175" s="24">
        <f t="shared" si="74"/>
        <v>1643213.26</v>
      </c>
      <c r="J175" s="24">
        <f t="shared" si="75"/>
        <v>80.94</v>
      </c>
      <c r="K175" s="24">
        <f t="shared" si="76"/>
        <v>66.33</v>
      </c>
    </row>
    <row r="176" spans="1:11" s="25" customFormat="1" ht="31.15" customHeight="1">
      <c r="A176" s="21" t="s">
        <v>363</v>
      </c>
      <c r="B176" s="39">
        <v>992</v>
      </c>
      <c r="C176" s="44" t="s">
        <v>145</v>
      </c>
      <c r="D176" s="44" t="s">
        <v>283</v>
      </c>
      <c r="E176" s="44" t="s">
        <v>27</v>
      </c>
      <c r="F176" s="24">
        <f>F177</f>
        <v>4000000</v>
      </c>
      <c r="G176" s="24">
        <f t="shared" si="89"/>
        <v>4880647.12</v>
      </c>
      <c r="H176" s="24">
        <f t="shared" si="89"/>
        <v>3237433.86</v>
      </c>
      <c r="I176" s="24">
        <f t="shared" si="74"/>
        <v>1643213.26</v>
      </c>
      <c r="J176" s="24">
        <f t="shared" si="75"/>
        <v>80.94</v>
      </c>
      <c r="K176" s="24">
        <f t="shared" si="76"/>
        <v>66.33</v>
      </c>
    </row>
    <row r="177" spans="1:11" s="25" customFormat="1" ht="15.6" customHeight="1">
      <c r="A177" s="21" t="s">
        <v>364</v>
      </c>
      <c r="B177" s="39">
        <v>992</v>
      </c>
      <c r="C177" s="44" t="s">
        <v>145</v>
      </c>
      <c r="D177" s="44" t="s">
        <v>280</v>
      </c>
      <c r="E177" s="44" t="s">
        <v>27</v>
      </c>
      <c r="F177" s="24">
        <f>F180+F178</f>
        <v>4000000</v>
      </c>
      <c r="G177" s="24">
        <f>G180+G178</f>
        <v>4880647.12</v>
      </c>
      <c r="H177" s="24">
        <f>H180+H178</f>
        <v>3237433.86</v>
      </c>
      <c r="I177" s="24">
        <f t="shared" si="74"/>
        <v>1643213.26</v>
      </c>
      <c r="J177" s="24">
        <f t="shared" si="75"/>
        <v>80.94</v>
      </c>
      <c r="K177" s="24">
        <f t="shared" si="76"/>
        <v>66.33</v>
      </c>
    </row>
    <row r="178" spans="1:11" s="45" customFormat="1" ht="31.15" customHeight="1">
      <c r="A178" s="21" t="s">
        <v>366</v>
      </c>
      <c r="B178" s="21">
        <v>992</v>
      </c>
      <c r="C178" s="44" t="s">
        <v>145</v>
      </c>
      <c r="D178" s="21" t="s">
        <v>221</v>
      </c>
      <c r="E178" s="22" t="s">
        <v>27</v>
      </c>
      <c r="F178" s="24">
        <f>F179</f>
        <v>0</v>
      </c>
      <c r="G178" s="24">
        <f t="shared" ref="G178:H178" si="90">G179</f>
        <v>190520</v>
      </c>
      <c r="H178" s="24">
        <f t="shared" si="90"/>
        <v>190520</v>
      </c>
      <c r="I178" s="24">
        <f t="shared" si="74"/>
        <v>0</v>
      </c>
      <c r="J178" s="24" t="s">
        <v>578</v>
      </c>
      <c r="K178" s="24">
        <f t="shared" si="76"/>
        <v>100</v>
      </c>
    </row>
    <row r="179" spans="1:11" s="45" customFormat="1" ht="31.5">
      <c r="A179" s="21" t="s">
        <v>124</v>
      </c>
      <c r="B179" s="21">
        <v>992</v>
      </c>
      <c r="C179" s="44" t="s">
        <v>145</v>
      </c>
      <c r="D179" s="21" t="s">
        <v>221</v>
      </c>
      <c r="E179" s="22" t="s">
        <v>125</v>
      </c>
      <c r="F179" s="24">
        <v>0</v>
      </c>
      <c r="G179" s="24">
        <v>190520</v>
      </c>
      <c r="H179" s="24">
        <v>190520</v>
      </c>
      <c r="I179" s="24">
        <f t="shared" si="74"/>
        <v>0</v>
      </c>
      <c r="J179" s="24" t="s">
        <v>578</v>
      </c>
      <c r="K179" s="24">
        <f t="shared" si="76"/>
        <v>100</v>
      </c>
    </row>
    <row r="180" spans="1:11" s="45" customFormat="1" ht="41.65" customHeight="1">
      <c r="A180" s="20" t="s">
        <v>460</v>
      </c>
      <c r="B180" s="21">
        <v>992</v>
      </c>
      <c r="C180" s="22" t="s">
        <v>145</v>
      </c>
      <c r="D180" s="21" t="s">
        <v>225</v>
      </c>
      <c r="E180" s="47" t="s">
        <v>27</v>
      </c>
      <c r="F180" s="24">
        <f>F181</f>
        <v>4000000</v>
      </c>
      <c r="G180" s="24">
        <f t="shared" si="89"/>
        <v>4690127.12</v>
      </c>
      <c r="H180" s="24">
        <f t="shared" si="89"/>
        <v>3046913.86</v>
      </c>
      <c r="I180" s="24">
        <f t="shared" si="74"/>
        <v>1643213.26</v>
      </c>
      <c r="J180" s="24">
        <f t="shared" si="75"/>
        <v>76.17</v>
      </c>
      <c r="K180" s="24">
        <f t="shared" si="76"/>
        <v>64.959999999999994</v>
      </c>
    </row>
    <row r="181" spans="1:11" s="45" customFormat="1" ht="41.65" customHeight="1">
      <c r="A181" s="26" t="s">
        <v>124</v>
      </c>
      <c r="B181" s="21">
        <v>992</v>
      </c>
      <c r="C181" s="22" t="s">
        <v>145</v>
      </c>
      <c r="D181" s="21" t="s">
        <v>225</v>
      </c>
      <c r="E181" s="47" t="s">
        <v>125</v>
      </c>
      <c r="F181" s="24">
        <v>4000000</v>
      </c>
      <c r="G181" s="24">
        <v>4690127.12</v>
      </c>
      <c r="H181" s="24">
        <v>3046913.86</v>
      </c>
      <c r="I181" s="24">
        <f t="shared" si="74"/>
        <v>1643213.26</v>
      </c>
      <c r="J181" s="24">
        <f t="shared" si="75"/>
        <v>76.17</v>
      </c>
      <c r="K181" s="24">
        <f t="shared" si="76"/>
        <v>64.959999999999994</v>
      </c>
    </row>
    <row r="182" spans="1:11" s="45" customFormat="1" ht="15.6" customHeight="1">
      <c r="A182" s="26" t="s">
        <v>147</v>
      </c>
      <c r="B182" s="21">
        <v>992</v>
      </c>
      <c r="C182" s="22" t="s">
        <v>148</v>
      </c>
      <c r="D182" s="21" t="s">
        <v>153</v>
      </c>
      <c r="E182" s="47" t="s">
        <v>27</v>
      </c>
      <c r="F182" s="48">
        <f>F183+F212+F205</f>
        <v>35067416.590000004</v>
      </c>
      <c r="G182" s="48">
        <f>G183+G212+G205</f>
        <v>43180222.729999997</v>
      </c>
      <c r="H182" s="48">
        <f>H183+H212+H205</f>
        <v>9999057.2599999998</v>
      </c>
      <c r="I182" s="48">
        <f t="shared" si="74"/>
        <v>33181165.469999999</v>
      </c>
      <c r="J182" s="48">
        <f t="shared" si="75"/>
        <v>28.51</v>
      </c>
      <c r="K182" s="48">
        <f t="shared" si="76"/>
        <v>23.16</v>
      </c>
    </row>
    <row r="183" spans="1:11" s="25" customFormat="1" ht="69" customHeight="1">
      <c r="A183" s="39" t="s">
        <v>392</v>
      </c>
      <c r="B183" s="21">
        <v>992</v>
      </c>
      <c r="C183" s="22" t="s">
        <v>148</v>
      </c>
      <c r="D183" s="21" t="s">
        <v>174</v>
      </c>
      <c r="E183" s="22" t="s">
        <v>27</v>
      </c>
      <c r="F183" s="48">
        <f>F184</f>
        <v>15106113.23</v>
      </c>
      <c r="G183" s="48">
        <f t="shared" ref="G183:H183" si="91">G184</f>
        <v>17170001.5</v>
      </c>
      <c r="H183" s="48">
        <f t="shared" si="91"/>
        <v>3680668.55</v>
      </c>
      <c r="I183" s="48">
        <f t="shared" si="74"/>
        <v>13489332.949999999</v>
      </c>
      <c r="J183" s="48">
        <f t="shared" si="75"/>
        <v>24.37</v>
      </c>
      <c r="K183" s="48">
        <f t="shared" si="76"/>
        <v>21.44</v>
      </c>
    </row>
    <row r="184" spans="1:11" s="25" customFormat="1" ht="54.6" customHeight="1">
      <c r="A184" s="90" t="s">
        <v>438</v>
      </c>
      <c r="B184" s="21">
        <v>992</v>
      </c>
      <c r="C184" s="22" t="s">
        <v>148</v>
      </c>
      <c r="D184" s="23" t="s">
        <v>182</v>
      </c>
      <c r="E184" s="47" t="s">
        <v>27</v>
      </c>
      <c r="F184" s="24">
        <f>F185+F194+F197+F202</f>
        <v>15106113.23</v>
      </c>
      <c r="G184" s="24">
        <f t="shared" ref="G184:H184" si="92">G185+G194+G197+G202</f>
        <v>17170001.5</v>
      </c>
      <c r="H184" s="24">
        <f t="shared" si="92"/>
        <v>3680668.55</v>
      </c>
      <c r="I184" s="24">
        <f t="shared" si="74"/>
        <v>13489332.949999999</v>
      </c>
      <c r="J184" s="24">
        <f t="shared" si="75"/>
        <v>24.37</v>
      </c>
      <c r="K184" s="24">
        <f t="shared" si="76"/>
        <v>21.44</v>
      </c>
    </row>
    <row r="185" spans="1:11" s="25" customFormat="1" ht="54.6" customHeight="1">
      <c r="A185" s="90" t="s">
        <v>450</v>
      </c>
      <c r="B185" s="21">
        <v>992</v>
      </c>
      <c r="C185" s="22" t="s">
        <v>148</v>
      </c>
      <c r="D185" s="23" t="s">
        <v>451</v>
      </c>
      <c r="E185" s="47" t="s">
        <v>27</v>
      </c>
      <c r="F185" s="24">
        <f>F186+F188+F190+F192</f>
        <v>10064189.26</v>
      </c>
      <c r="G185" s="24">
        <f t="shared" ref="G185:H185" si="93">G186+G188+G190+G192</f>
        <v>9094670.4800000004</v>
      </c>
      <c r="H185" s="24">
        <f t="shared" si="93"/>
        <v>2035387.99</v>
      </c>
      <c r="I185" s="24">
        <f t="shared" si="74"/>
        <v>7059282.4900000002</v>
      </c>
      <c r="J185" s="24">
        <f t="shared" si="75"/>
        <v>20.22</v>
      </c>
      <c r="K185" s="24">
        <f t="shared" si="76"/>
        <v>22.38</v>
      </c>
    </row>
    <row r="186" spans="1:11" s="45" customFormat="1" ht="43.9" customHeight="1" outlineLevel="5">
      <c r="A186" s="79" t="s">
        <v>452</v>
      </c>
      <c r="B186" s="21">
        <v>992</v>
      </c>
      <c r="C186" s="44" t="s">
        <v>148</v>
      </c>
      <c r="D186" s="91" t="s">
        <v>453</v>
      </c>
      <c r="E186" s="80" t="s">
        <v>27</v>
      </c>
      <c r="F186" s="48">
        <f>F187</f>
        <v>288213.5</v>
      </c>
      <c r="G186" s="48">
        <f t="shared" ref="G186:H186" si="94">G187</f>
        <v>0</v>
      </c>
      <c r="H186" s="48">
        <f t="shared" si="94"/>
        <v>0</v>
      </c>
      <c r="I186" s="48">
        <f t="shared" si="74"/>
        <v>0</v>
      </c>
      <c r="J186" s="48">
        <f t="shared" si="75"/>
        <v>0</v>
      </c>
      <c r="K186" s="48" t="s">
        <v>578</v>
      </c>
    </row>
    <row r="187" spans="1:11" s="45" customFormat="1" ht="52.9" customHeight="1" outlineLevel="5">
      <c r="A187" s="92" t="s">
        <v>124</v>
      </c>
      <c r="B187" s="21">
        <v>992</v>
      </c>
      <c r="C187" s="44" t="s">
        <v>148</v>
      </c>
      <c r="D187" s="91" t="s">
        <v>453</v>
      </c>
      <c r="E187" s="80" t="s">
        <v>125</v>
      </c>
      <c r="F187" s="48">
        <v>288213.5</v>
      </c>
      <c r="G187" s="48">
        <v>0</v>
      </c>
      <c r="H187" s="48">
        <v>0</v>
      </c>
      <c r="I187" s="48">
        <f t="shared" si="74"/>
        <v>0</v>
      </c>
      <c r="J187" s="48">
        <f t="shared" si="75"/>
        <v>0</v>
      </c>
      <c r="K187" s="48" t="s">
        <v>578</v>
      </c>
    </row>
    <row r="188" spans="1:11" s="45" customFormat="1" ht="102" customHeight="1" outlineLevel="5">
      <c r="A188" s="93" t="s">
        <v>454</v>
      </c>
      <c r="B188" s="21">
        <v>992</v>
      </c>
      <c r="C188" s="44" t="s">
        <v>148</v>
      </c>
      <c r="D188" s="23" t="s">
        <v>191</v>
      </c>
      <c r="E188" s="80" t="s">
        <v>27</v>
      </c>
      <c r="F188" s="24">
        <f>F189</f>
        <v>662932.19999999995</v>
      </c>
      <c r="G188" s="24">
        <f t="shared" ref="G188:H188" si="95">G189</f>
        <v>0</v>
      </c>
      <c r="H188" s="24">
        <f t="shared" si="95"/>
        <v>0</v>
      </c>
      <c r="I188" s="24">
        <f t="shared" si="74"/>
        <v>0</v>
      </c>
      <c r="J188" s="24">
        <f t="shared" si="75"/>
        <v>0</v>
      </c>
      <c r="K188" s="24" t="s">
        <v>578</v>
      </c>
    </row>
    <row r="189" spans="1:11" s="45" customFormat="1" ht="47.25" outlineLevel="5">
      <c r="A189" s="26" t="s">
        <v>449</v>
      </c>
      <c r="B189" s="21">
        <v>992</v>
      </c>
      <c r="C189" s="44" t="s">
        <v>148</v>
      </c>
      <c r="D189" s="23" t="s">
        <v>191</v>
      </c>
      <c r="E189" s="80" t="s">
        <v>132</v>
      </c>
      <c r="F189" s="24">
        <v>662932.19999999995</v>
      </c>
      <c r="G189" s="24">
        <v>0</v>
      </c>
      <c r="H189" s="24">
        <v>0</v>
      </c>
      <c r="I189" s="24">
        <f t="shared" si="74"/>
        <v>0</v>
      </c>
      <c r="J189" s="24">
        <f t="shared" si="75"/>
        <v>0</v>
      </c>
      <c r="K189" s="24" t="s">
        <v>578</v>
      </c>
    </row>
    <row r="190" spans="1:11" s="45" customFormat="1" ht="78" customHeight="1">
      <c r="A190" s="93" t="s">
        <v>255</v>
      </c>
      <c r="B190" s="21">
        <v>992</v>
      </c>
      <c r="C190" s="22" t="s">
        <v>148</v>
      </c>
      <c r="D190" s="21" t="s">
        <v>256</v>
      </c>
      <c r="E190" s="47" t="s">
        <v>27</v>
      </c>
      <c r="F190" s="24">
        <f>F191</f>
        <v>9021913.1199999992</v>
      </c>
      <c r="G190" s="24">
        <f t="shared" ref="G190:H190" si="96">G191</f>
        <v>9021913.1199999992</v>
      </c>
      <c r="H190" s="24">
        <f t="shared" si="96"/>
        <v>1974326.35</v>
      </c>
      <c r="I190" s="24">
        <f t="shared" si="74"/>
        <v>7047586.7699999996</v>
      </c>
      <c r="J190" s="24">
        <f t="shared" si="75"/>
        <v>21.88</v>
      </c>
      <c r="K190" s="24">
        <f t="shared" si="76"/>
        <v>21.88</v>
      </c>
    </row>
    <row r="191" spans="1:11" s="45" customFormat="1" ht="31.5">
      <c r="A191" s="44" t="s">
        <v>124</v>
      </c>
      <c r="B191" s="21">
        <v>992</v>
      </c>
      <c r="C191" s="22" t="s">
        <v>148</v>
      </c>
      <c r="D191" s="21" t="s">
        <v>256</v>
      </c>
      <c r="E191" s="47" t="s">
        <v>125</v>
      </c>
      <c r="F191" s="24">
        <v>9021913.1199999992</v>
      </c>
      <c r="G191" s="24">
        <v>9021913.1199999992</v>
      </c>
      <c r="H191" s="24">
        <v>1974326.35</v>
      </c>
      <c r="I191" s="24">
        <f t="shared" si="74"/>
        <v>7047586.7699999996</v>
      </c>
      <c r="J191" s="24">
        <f t="shared" si="75"/>
        <v>21.88</v>
      </c>
      <c r="K191" s="24">
        <f t="shared" si="76"/>
        <v>21.88</v>
      </c>
    </row>
    <row r="192" spans="1:11" s="45" customFormat="1" ht="62.45" customHeight="1">
      <c r="A192" s="93" t="s">
        <v>257</v>
      </c>
      <c r="B192" s="21">
        <v>992</v>
      </c>
      <c r="C192" s="22" t="s">
        <v>148</v>
      </c>
      <c r="D192" s="21" t="s">
        <v>256</v>
      </c>
      <c r="E192" s="47" t="s">
        <v>27</v>
      </c>
      <c r="F192" s="24">
        <f>F193</f>
        <v>91130.44</v>
      </c>
      <c r="G192" s="24">
        <f t="shared" ref="G192:H192" si="97">G193</f>
        <v>72757.36</v>
      </c>
      <c r="H192" s="24">
        <f t="shared" si="97"/>
        <v>61061.64</v>
      </c>
      <c r="I192" s="24">
        <f t="shared" si="74"/>
        <v>11695.72</v>
      </c>
      <c r="J192" s="24">
        <f t="shared" si="75"/>
        <v>67</v>
      </c>
      <c r="K192" s="24">
        <f t="shared" si="76"/>
        <v>83.93</v>
      </c>
    </row>
    <row r="193" spans="1:11" s="45" customFormat="1" ht="31.5">
      <c r="A193" s="44" t="s">
        <v>124</v>
      </c>
      <c r="B193" s="21">
        <v>992</v>
      </c>
      <c r="C193" s="22" t="s">
        <v>148</v>
      </c>
      <c r="D193" s="21" t="s">
        <v>256</v>
      </c>
      <c r="E193" s="47" t="s">
        <v>125</v>
      </c>
      <c r="F193" s="24">
        <v>91130.44</v>
      </c>
      <c r="G193" s="24">
        <v>72757.36</v>
      </c>
      <c r="H193" s="24">
        <v>61061.64</v>
      </c>
      <c r="I193" s="24">
        <f t="shared" si="74"/>
        <v>11695.72</v>
      </c>
      <c r="J193" s="24">
        <f t="shared" si="75"/>
        <v>67</v>
      </c>
      <c r="K193" s="24">
        <f t="shared" si="76"/>
        <v>83.93</v>
      </c>
    </row>
    <row r="194" spans="1:11" s="25" customFormat="1" ht="30" customHeight="1">
      <c r="A194" s="90" t="s">
        <v>439</v>
      </c>
      <c r="B194" s="21">
        <v>992</v>
      </c>
      <c r="C194" s="22" t="s">
        <v>148</v>
      </c>
      <c r="D194" s="23" t="s">
        <v>440</v>
      </c>
      <c r="E194" s="47" t="s">
        <v>27</v>
      </c>
      <c r="F194" s="24">
        <f>F195</f>
        <v>2931838</v>
      </c>
      <c r="G194" s="24">
        <f t="shared" ref="G194:H195" si="98">G195</f>
        <v>2931838</v>
      </c>
      <c r="H194" s="24">
        <f t="shared" si="98"/>
        <v>0</v>
      </c>
      <c r="I194" s="24">
        <f t="shared" si="74"/>
        <v>2931838</v>
      </c>
      <c r="J194" s="24">
        <f t="shared" si="75"/>
        <v>0</v>
      </c>
      <c r="K194" s="24">
        <f t="shared" si="76"/>
        <v>0</v>
      </c>
    </row>
    <row r="195" spans="1:11" s="45" customFormat="1" ht="52.15" customHeight="1" outlineLevel="5">
      <c r="A195" s="20" t="s">
        <v>527</v>
      </c>
      <c r="B195" s="21">
        <v>992</v>
      </c>
      <c r="C195" s="22" t="s">
        <v>148</v>
      </c>
      <c r="D195" s="20" t="s">
        <v>455</v>
      </c>
      <c r="E195" s="47" t="s">
        <v>27</v>
      </c>
      <c r="F195" s="24">
        <f>F196</f>
        <v>2931838</v>
      </c>
      <c r="G195" s="24">
        <f t="shared" si="98"/>
        <v>2931838</v>
      </c>
      <c r="H195" s="24">
        <f t="shared" si="98"/>
        <v>0</v>
      </c>
      <c r="I195" s="24">
        <f t="shared" si="74"/>
        <v>2931838</v>
      </c>
      <c r="J195" s="24">
        <f t="shared" si="75"/>
        <v>0</v>
      </c>
      <c r="K195" s="24">
        <f t="shared" si="76"/>
        <v>0</v>
      </c>
    </row>
    <row r="196" spans="1:11" s="45" customFormat="1" ht="47.25" outlineLevel="5">
      <c r="A196" s="21" t="s">
        <v>110</v>
      </c>
      <c r="B196" s="21">
        <v>992</v>
      </c>
      <c r="C196" s="22" t="s">
        <v>148</v>
      </c>
      <c r="D196" s="20" t="s">
        <v>455</v>
      </c>
      <c r="E196" s="47" t="s">
        <v>89</v>
      </c>
      <c r="F196" s="24">
        <v>2931838</v>
      </c>
      <c r="G196" s="24">
        <v>2931838</v>
      </c>
      <c r="H196" s="24">
        <v>0</v>
      </c>
      <c r="I196" s="24">
        <f t="shared" si="74"/>
        <v>2931838</v>
      </c>
      <c r="J196" s="24">
        <f t="shared" si="75"/>
        <v>0</v>
      </c>
      <c r="K196" s="24">
        <f t="shared" si="76"/>
        <v>0</v>
      </c>
    </row>
    <row r="197" spans="1:11" s="45" customFormat="1" ht="31.15" customHeight="1">
      <c r="A197" s="77" t="s">
        <v>210</v>
      </c>
      <c r="B197" s="21">
        <v>992</v>
      </c>
      <c r="C197" s="22" t="s">
        <v>148</v>
      </c>
      <c r="D197" s="21" t="s">
        <v>235</v>
      </c>
      <c r="E197" s="47" t="s">
        <v>27</v>
      </c>
      <c r="F197" s="24">
        <f>F198+F200</f>
        <v>1680085.97</v>
      </c>
      <c r="G197" s="24">
        <f t="shared" ref="G197:H197" si="99">G198+G200</f>
        <v>1645445.02</v>
      </c>
      <c r="H197" s="24">
        <f t="shared" si="99"/>
        <v>1645280.56</v>
      </c>
      <c r="I197" s="24">
        <f t="shared" si="74"/>
        <v>164.46</v>
      </c>
      <c r="J197" s="24">
        <f t="shared" si="75"/>
        <v>97.93</v>
      </c>
      <c r="K197" s="24">
        <f t="shared" si="76"/>
        <v>99.99</v>
      </c>
    </row>
    <row r="198" spans="1:11" s="45" customFormat="1" ht="46.9" customHeight="1">
      <c r="A198" s="39" t="s">
        <v>211</v>
      </c>
      <c r="B198" s="21">
        <v>992</v>
      </c>
      <c r="C198" s="22" t="s">
        <v>148</v>
      </c>
      <c r="D198" s="94" t="s">
        <v>236</v>
      </c>
      <c r="E198" s="47" t="s">
        <v>27</v>
      </c>
      <c r="F198" s="24">
        <f>F199</f>
        <v>1596081.67</v>
      </c>
      <c r="G198" s="24">
        <f t="shared" ref="G198:H198" si="100">G199</f>
        <v>1596081.67</v>
      </c>
      <c r="H198" s="24">
        <f t="shared" si="100"/>
        <v>1595922.14</v>
      </c>
      <c r="I198" s="24">
        <f t="shared" si="74"/>
        <v>159.53</v>
      </c>
      <c r="J198" s="24">
        <f t="shared" si="75"/>
        <v>99.99</v>
      </c>
      <c r="K198" s="24">
        <f t="shared" si="76"/>
        <v>99.99</v>
      </c>
    </row>
    <row r="199" spans="1:11" s="45" customFormat="1" ht="47.25">
      <c r="A199" s="21" t="s">
        <v>110</v>
      </c>
      <c r="B199" s="21">
        <v>992</v>
      </c>
      <c r="C199" s="22" t="s">
        <v>148</v>
      </c>
      <c r="D199" s="94" t="s">
        <v>236</v>
      </c>
      <c r="E199" s="47" t="s">
        <v>89</v>
      </c>
      <c r="F199" s="24">
        <v>1596081.67</v>
      </c>
      <c r="G199" s="24">
        <v>1596081.67</v>
      </c>
      <c r="H199" s="24">
        <v>1595922.14</v>
      </c>
      <c r="I199" s="24">
        <f t="shared" si="74"/>
        <v>159.53</v>
      </c>
      <c r="J199" s="24">
        <f t="shared" si="75"/>
        <v>99.99</v>
      </c>
      <c r="K199" s="24">
        <f t="shared" si="76"/>
        <v>99.99</v>
      </c>
    </row>
    <row r="200" spans="1:11" s="45" customFormat="1" ht="62.45" customHeight="1">
      <c r="A200" s="39" t="s">
        <v>214</v>
      </c>
      <c r="B200" s="21">
        <v>992</v>
      </c>
      <c r="C200" s="22" t="s">
        <v>148</v>
      </c>
      <c r="D200" s="94" t="s">
        <v>236</v>
      </c>
      <c r="E200" s="47" t="s">
        <v>27</v>
      </c>
      <c r="F200" s="24">
        <f>F201</f>
        <v>84004.3</v>
      </c>
      <c r="G200" s="24">
        <f t="shared" ref="G200:H200" si="101">G201</f>
        <v>49363.35</v>
      </c>
      <c r="H200" s="24">
        <f t="shared" si="101"/>
        <v>49358.42</v>
      </c>
      <c r="I200" s="24">
        <f t="shared" si="74"/>
        <v>4.93</v>
      </c>
      <c r="J200" s="24">
        <f t="shared" si="75"/>
        <v>58.76</v>
      </c>
      <c r="K200" s="24">
        <f t="shared" si="76"/>
        <v>99.99</v>
      </c>
    </row>
    <row r="201" spans="1:11" s="45" customFormat="1" ht="47.25">
      <c r="A201" s="21" t="s">
        <v>110</v>
      </c>
      <c r="B201" s="21">
        <v>992</v>
      </c>
      <c r="C201" s="22" t="s">
        <v>148</v>
      </c>
      <c r="D201" s="94" t="s">
        <v>236</v>
      </c>
      <c r="E201" s="47" t="s">
        <v>89</v>
      </c>
      <c r="F201" s="24">
        <v>84004.3</v>
      </c>
      <c r="G201" s="24">
        <v>49363.35</v>
      </c>
      <c r="H201" s="24">
        <v>49358.42</v>
      </c>
      <c r="I201" s="24">
        <f t="shared" si="74"/>
        <v>4.93</v>
      </c>
      <c r="J201" s="24">
        <f t="shared" si="75"/>
        <v>58.76</v>
      </c>
      <c r="K201" s="24">
        <f t="shared" si="76"/>
        <v>99.99</v>
      </c>
    </row>
    <row r="202" spans="1:11" s="25" customFormat="1" ht="51" customHeight="1">
      <c r="A202" s="90" t="s">
        <v>457</v>
      </c>
      <c r="B202" s="21">
        <v>992</v>
      </c>
      <c r="C202" s="22" t="s">
        <v>148</v>
      </c>
      <c r="D202" s="23" t="s">
        <v>456</v>
      </c>
      <c r="E202" s="47" t="s">
        <v>27</v>
      </c>
      <c r="F202" s="24">
        <f>F203</f>
        <v>430000</v>
      </c>
      <c r="G202" s="24">
        <f t="shared" ref="G202:H203" si="102">G203</f>
        <v>3498048</v>
      </c>
      <c r="H202" s="24">
        <f t="shared" si="102"/>
        <v>0</v>
      </c>
      <c r="I202" s="24">
        <f t="shared" si="74"/>
        <v>3498048</v>
      </c>
      <c r="J202" s="24">
        <f t="shared" si="75"/>
        <v>0</v>
      </c>
      <c r="K202" s="24">
        <f t="shared" si="76"/>
        <v>0</v>
      </c>
    </row>
    <row r="203" spans="1:11" s="45" customFormat="1" ht="46.9" customHeight="1">
      <c r="A203" s="44" t="s">
        <v>458</v>
      </c>
      <c r="B203" s="21">
        <v>992</v>
      </c>
      <c r="C203" s="22" t="s">
        <v>148</v>
      </c>
      <c r="D203" s="21" t="s">
        <v>459</v>
      </c>
      <c r="E203" s="47" t="s">
        <v>27</v>
      </c>
      <c r="F203" s="24">
        <f>F204</f>
        <v>430000</v>
      </c>
      <c r="G203" s="24">
        <f t="shared" si="102"/>
        <v>3498048</v>
      </c>
      <c r="H203" s="24">
        <f t="shared" si="102"/>
        <v>0</v>
      </c>
      <c r="I203" s="24">
        <f t="shared" si="74"/>
        <v>3498048</v>
      </c>
      <c r="J203" s="24">
        <f t="shared" si="75"/>
        <v>0</v>
      </c>
      <c r="K203" s="24">
        <f t="shared" si="76"/>
        <v>0</v>
      </c>
    </row>
    <row r="204" spans="1:11" s="45" customFormat="1" ht="31.5">
      <c r="A204" s="26" t="s">
        <v>124</v>
      </c>
      <c r="B204" s="21">
        <v>992</v>
      </c>
      <c r="C204" s="22" t="s">
        <v>148</v>
      </c>
      <c r="D204" s="21" t="s">
        <v>459</v>
      </c>
      <c r="E204" s="47" t="s">
        <v>125</v>
      </c>
      <c r="F204" s="24">
        <v>430000</v>
      </c>
      <c r="G204" s="24">
        <v>3498048</v>
      </c>
      <c r="H204" s="24">
        <v>0</v>
      </c>
      <c r="I204" s="24">
        <f t="shared" si="74"/>
        <v>3498048</v>
      </c>
      <c r="J204" s="24">
        <f t="shared" si="75"/>
        <v>0</v>
      </c>
      <c r="K204" s="24">
        <f t="shared" si="76"/>
        <v>0</v>
      </c>
    </row>
    <row r="205" spans="1:11" s="45" customFormat="1" ht="62.45" customHeight="1">
      <c r="A205" s="44" t="s">
        <v>466</v>
      </c>
      <c r="B205" s="21">
        <v>992</v>
      </c>
      <c r="C205" s="22" t="s">
        <v>148</v>
      </c>
      <c r="D205" s="21" t="s">
        <v>171</v>
      </c>
      <c r="E205" s="47" t="s">
        <v>27</v>
      </c>
      <c r="F205" s="48">
        <f>F206</f>
        <v>7565799.46</v>
      </c>
      <c r="G205" s="48">
        <f t="shared" ref="G205:H206" si="103">G206</f>
        <v>7721795.3300000001</v>
      </c>
      <c r="H205" s="48">
        <f t="shared" si="103"/>
        <v>0</v>
      </c>
      <c r="I205" s="48">
        <f t="shared" si="74"/>
        <v>7721795.3300000001</v>
      </c>
      <c r="J205" s="48">
        <f t="shared" si="75"/>
        <v>0</v>
      </c>
      <c r="K205" s="48">
        <f t="shared" si="76"/>
        <v>0</v>
      </c>
    </row>
    <row r="206" spans="1:11" s="45" customFormat="1" ht="46.9" customHeight="1">
      <c r="A206" s="44" t="s">
        <v>467</v>
      </c>
      <c r="B206" s="21">
        <v>992</v>
      </c>
      <c r="C206" s="22" t="s">
        <v>148</v>
      </c>
      <c r="D206" s="23" t="s">
        <v>172</v>
      </c>
      <c r="E206" s="47" t="s">
        <v>27</v>
      </c>
      <c r="F206" s="48">
        <f>F207</f>
        <v>7565799.46</v>
      </c>
      <c r="G206" s="48">
        <f t="shared" si="103"/>
        <v>7721795.3300000001</v>
      </c>
      <c r="H206" s="48">
        <f t="shared" si="103"/>
        <v>0</v>
      </c>
      <c r="I206" s="48">
        <f t="shared" si="74"/>
        <v>7721795.3300000001</v>
      </c>
      <c r="J206" s="48">
        <f t="shared" si="75"/>
        <v>0</v>
      </c>
      <c r="K206" s="48">
        <f t="shared" si="76"/>
        <v>0</v>
      </c>
    </row>
    <row r="207" spans="1:11" s="45" customFormat="1" ht="31.15" customHeight="1">
      <c r="A207" s="44" t="s">
        <v>485</v>
      </c>
      <c r="B207" s="21">
        <v>992</v>
      </c>
      <c r="C207" s="22" t="s">
        <v>148</v>
      </c>
      <c r="D207" s="23" t="s">
        <v>239</v>
      </c>
      <c r="E207" s="47" t="s">
        <v>27</v>
      </c>
      <c r="F207" s="48">
        <f>F210+F208</f>
        <v>7565799.46</v>
      </c>
      <c r="G207" s="48">
        <f t="shared" ref="G207:H207" si="104">G210+G208</f>
        <v>7721795.3300000001</v>
      </c>
      <c r="H207" s="48">
        <f t="shared" si="104"/>
        <v>0</v>
      </c>
      <c r="I207" s="48">
        <f t="shared" si="74"/>
        <v>7721795.3300000001</v>
      </c>
      <c r="J207" s="48">
        <f t="shared" si="75"/>
        <v>0</v>
      </c>
      <c r="K207" s="48">
        <f t="shared" si="76"/>
        <v>0</v>
      </c>
    </row>
    <row r="208" spans="1:11" s="45" customFormat="1" ht="58.9" customHeight="1">
      <c r="A208" s="79" t="s">
        <v>264</v>
      </c>
      <c r="B208" s="21">
        <v>992</v>
      </c>
      <c r="C208" s="22" t="s">
        <v>148</v>
      </c>
      <c r="D208" s="44" t="s">
        <v>241</v>
      </c>
      <c r="E208" s="47" t="s">
        <v>27</v>
      </c>
      <c r="F208" s="24">
        <f>F209</f>
        <v>7490141.4699999997</v>
      </c>
      <c r="G208" s="24">
        <f t="shared" ref="G208:H208" si="105">G209</f>
        <v>7490141.4699999997</v>
      </c>
      <c r="H208" s="24">
        <f t="shared" si="105"/>
        <v>0</v>
      </c>
      <c r="I208" s="24">
        <f t="shared" ref="I208:I289" si="106">$G208-$H208</f>
        <v>7490141.4699999997</v>
      </c>
      <c r="J208" s="24">
        <f t="shared" ref="J208:J289" si="107">$H208/$F208*100</f>
        <v>0</v>
      </c>
      <c r="K208" s="24">
        <f t="shared" ref="K208:K289" si="108">$H208/$G208*100</f>
        <v>0</v>
      </c>
    </row>
    <row r="209" spans="1:11" s="45" customFormat="1" ht="31.5">
      <c r="A209" s="26" t="s">
        <v>124</v>
      </c>
      <c r="B209" s="21">
        <v>992</v>
      </c>
      <c r="C209" s="22" t="s">
        <v>148</v>
      </c>
      <c r="D209" s="44" t="s">
        <v>241</v>
      </c>
      <c r="E209" s="47" t="s">
        <v>125</v>
      </c>
      <c r="F209" s="24">
        <v>7490141.4699999997</v>
      </c>
      <c r="G209" s="24">
        <v>7490141.4699999997</v>
      </c>
      <c r="H209" s="24">
        <v>0</v>
      </c>
      <c r="I209" s="65">
        <f t="shared" si="106"/>
        <v>7490141.4699999997</v>
      </c>
      <c r="J209" s="65">
        <f t="shared" si="107"/>
        <v>0</v>
      </c>
      <c r="K209" s="65">
        <f t="shared" si="108"/>
        <v>0</v>
      </c>
    </row>
    <row r="210" spans="1:11" s="45" customFormat="1" ht="49.9" customHeight="1">
      <c r="A210" s="39" t="s">
        <v>265</v>
      </c>
      <c r="B210" s="21">
        <v>992</v>
      </c>
      <c r="C210" s="22" t="s">
        <v>148</v>
      </c>
      <c r="D210" s="23" t="s">
        <v>241</v>
      </c>
      <c r="E210" s="47" t="s">
        <v>27</v>
      </c>
      <c r="F210" s="24">
        <f>F211</f>
        <v>75657.990000000005</v>
      </c>
      <c r="G210" s="24">
        <f t="shared" ref="G210:H210" si="109">G211</f>
        <v>231653.86</v>
      </c>
      <c r="H210" s="24">
        <f t="shared" si="109"/>
        <v>0</v>
      </c>
      <c r="I210" s="24">
        <f t="shared" si="106"/>
        <v>231653.86</v>
      </c>
      <c r="J210" s="24">
        <f t="shared" si="107"/>
        <v>0</v>
      </c>
      <c r="K210" s="24">
        <f t="shared" si="108"/>
        <v>0</v>
      </c>
    </row>
    <row r="211" spans="1:11" s="45" customFormat="1" ht="31.5">
      <c r="A211" s="26" t="s">
        <v>124</v>
      </c>
      <c r="B211" s="21">
        <v>992</v>
      </c>
      <c r="C211" s="22" t="s">
        <v>148</v>
      </c>
      <c r="D211" s="23" t="s">
        <v>241</v>
      </c>
      <c r="E211" s="47" t="s">
        <v>125</v>
      </c>
      <c r="F211" s="24">
        <v>75657.990000000005</v>
      </c>
      <c r="G211" s="24">
        <v>231653.86</v>
      </c>
      <c r="H211" s="24">
        <v>0</v>
      </c>
      <c r="I211" s="65">
        <f t="shared" si="106"/>
        <v>231653.86</v>
      </c>
      <c r="J211" s="65">
        <f t="shared" si="107"/>
        <v>0</v>
      </c>
      <c r="K211" s="65">
        <f t="shared" si="108"/>
        <v>0</v>
      </c>
    </row>
    <row r="212" spans="1:11" s="25" customFormat="1" ht="53.45" customHeight="1">
      <c r="A212" s="22" t="s">
        <v>365</v>
      </c>
      <c r="B212" s="39">
        <v>992</v>
      </c>
      <c r="C212" s="44" t="s">
        <v>148</v>
      </c>
      <c r="D212" s="44" t="s">
        <v>154</v>
      </c>
      <c r="E212" s="44" t="s">
        <v>27</v>
      </c>
      <c r="F212" s="24">
        <f>F213</f>
        <v>12395503.9</v>
      </c>
      <c r="G212" s="24">
        <f t="shared" ref="G212:H217" si="110">G213</f>
        <v>18288425.899999999</v>
      </c>
      <c r="H212" s="24">
        <f t="shared" si="110"/>
        <v>6318388.71</v>
      </c>
      <c r="I212" s="24">
        <f>$G212-$H212</f>
        <v>11970037.189999999</v>
      </c>
      <c r="J212" s="24">
        <f>$H212/$F212*100</f>
        <v>50.97</v>
      </c>
      <c r="K212" s="24">
        <f>$H212/$G212*100</f>
        <v>34.549999999999997</v>
      </c>
    </row>
    <row r="213" spans="1:11" s="25" customFormat="1" ht="31.15" customHeight="1">
      <c r="A213" s="21" t="s">
        <v>363</v>
      </c>
      <c r="B213" s="39">
        <v>992</v>
      </c>
      <c r="C213" s="44" t="s">
        <v>148</v>
      </c>
      <c r="D213" s="44" t="s">
        <v>283</v>
      </c>
      <c r="E213" s="44" t="s">
        <v>27</v>
      </c>
      <c r="F213" s="24">
        <f>F214</f>
        <v>12395503.9</v>
      </c>
      <c r="G213" s="24">
        <f t="shared" si="110"/>
        <v>18288425.899999999</v>
      </c>
      <c r="H213" s="24">
        <f t="shared" si="110"/>
        <v>6318388.71</v>
      </c>
      <c r="I213" s="24">
        <f>$G213-$H213</f>
        <v>11970037.189999999</v>
      </c>
      <c r="J213" s="24">
        <f>$H213/$F213*100</f>
        <v>50.97</v>
      </c>
      <c r="K213" s="24">
        <f>$H213/$G213*100</f>
        <v>34.549999999999997</v>
      </c>
    </row>
    <row r="214" spans="1:11" s="25" customFormat="1" ht="15.6" customHeight="1">
      <c r="A214" s="21" t="s">
        <v>364</v>
      </c>
      <c r="B214" s="39">
        <v>992</v>
      </c>
      <c r="C214" s="44" t="s">
        <v>148</v>
      </c>
      <c r="D214" s="44" t="s">
        <v>280</v>
      </c>
      <c r="E214" s="44" t="s">
        <v>27</v>
      </c>
      <c r="F214" s="24">
        <f>F217+F215</f>
        <v>12395503.9</v>
      </c>
      <c r="G214" s="24">
        <f>G217+G215</f>
        <v>18288425.899999999</v>
      </c>
      <c r="H214" s="24">
        <f>H217+H215</f>
        <v>6318388.71</v>
      </c>
      <c r="I214" s="24">
        <f>$G214-$H214</f>
        <v>11970037.189999999</v>
      </c>
      <c r="J214" s="24">
        <f>$H214/$F214*100</f>
        <v>50.97</v>
      </c>
      <c r="K214" s="24">
        <f>$H214/$G214*100</f>
        <v>34.549999999999997</v>
      </c>
    </row>
    <row r="215" spans="1:11" s="45" customFormat="1" ht="31.15" customHeight="1">
      <c r="A215" s="21" t="s">
        <v>366</v>
      </c>
      <c r="B215" s="21">
        <v>992</v>
      </c>
      <c r="C215" s="44" t="s">
        <v>145</v>
      </c>
      <c r="D215" s="21" t="s">
        <v>221</v>
      </c>
      <c r="E215" s="22" t="s">
        <v>27</v>
      </c>
      <c r="F215" s="24">
        <f>F216</f>
        <v>0</v>
      </c>
      <c r="G215" s="24">
        <f t="shared" ref="G215:H215" si="111">G216</f>
        <v>3542922</v>
      </c>
      <c r="H215" s="24">
        <f t="shared" si="111"/>
        <v>3542922</v>
      </c>
      <c r="I215" s="24">
        <f t="shared" ref="I215:I216" si="112">$G215-$H215</f>
        <v>0</v>
      </c>
      <c r="J215" s="24" t="s">
        <v>578</v>
      </c>
      <c r="K215" s="24">
        <f t="shared" ref="K215:K216" si="113">$H215/$G215*100</f>
        <v>100</v>
      </c>
    </row>
    <row r="216" spans="1:11" s="45" customFormat="1" ht="31.5">
      <c r="A216" s="21" t="s">
        <v>124</v>
      </c>
      <c r="B216" s="21">
        <v>992</v>
      </c>
      <c r="C216" s="44" t="s">
        <v>145</v>
      </c>
      <c r="D216" s="21" t="s">
        <v>221</v>
      </c>
      <c r="E216" s="22" t="s">
        <v>125</v>
      </c>
      <c r="F216" s="24">
        <v>0</v>
      </c>
      <c r="G216" s="24">
        <v>3542922</v>
      </c>
      <c r="H216" s="24">
        <v>3542922</v>
      </c>
      <c r="I216" s="24">
        <f t="shared" si="112"/>
        <v>0</v>
      </c>
      <c r="J216" s="24" t="s">
        <v>578</v>
      </c>
      <c r="K216" s="24">
        <f t="shared" si="113"/>
        <v>100</v>
      </c>
    </row>
    <row r="217" spans="1:11" s="45" customFormat="1" ht="31.15" customHeight="1">
      <c r="A217" s="20" t="s">
        <v>461</v>
      </c>
      <c r="B217" s="21">
        <v>992</v>
      </c>
      <c r="C217" s="22" t="s">
        <v>148</v>
      </c>
      <c r="D217" s="21" t="s">
        <v>225</v>
      </c>
      <c r="E217" s="47" t="s">
        <v>27</v>
      </c>
      <c r="F217" s="24">
        <f>F218</f>
        <v>12395503.9</v>
      </c>
      <c r="G217" s="24">
        <f t="shared" si="110"/>
        <v>14745503.9</v>
      </c>
      <c r="H217" s="24">
        <f t="shared" si="110"/>
        <v>2775466.71</v>
      </c>
      <c r="I217" s="48">
        <f>$G217-$H217</f>
        <v>11970037.189999999</v>
      </c>
      <c r="J217" s="48">
        <f>$H217/$F217*100</f>
        <v>22.39</v>
      </c>
      <c r="K217" s="48">
        <f>$H217/$G217*100</f>
        <v>18.82</v>
      </c>
    </row>
    <row r="218" spans="1:11" s="45" customFormat="1" ht="31.5">
      <c r="A218" s="26" t="s">
        <v>124</v>
      </c>
      <c r="B218" s="21">
        <v>992</v>
      </c>
      <c r="C218" s="22" t="s">
        <v>148</v>
      </c>
      <c r="D218" s="21" t="s">
        <v>225</v>
      </c>
      <c r="E218" s="47" t="s">
        <v>125</v>
      </c>
      <c r="F218" s="24">
        <v>12395503.9</v>
      </c>
      <c r="G218" s="24">
        <v>14745503.9</v>
      </c>
      <c r="H218" s="24">
        <v>2775466.71</v>
      </c>
      <c r="I218" s="24">
        <f>$G218-$H218</f>
        <v>11970037.189999999</v>
      </c>
      <c r="J218" s="24">
        <f>$H218/$F218*100</f>
        <v>22.39</v>
      </c>
      <c r="K218" s="24">
        <f>$H218/$G218*100</f>
        <v>18.82</v>
      </c>
    </row>
    <row r="219" spans="1:11" s="45" customFormat="1" ht="15.6" customHeight="1">
      <c r="A219" s="26" t="s">
        <v>184</v>
      </c>
      <c r="B219" s="21">
        <v>992</v>
      </c>
      <c r="C219" s="22" t="s">
        <v>185</v>
      </c>
      <c r="D219" s="21" t="s">
        <v>153</v>
      </c>
      <c r="E219" s="47" t="s">
        <v>27</v>
      </c>
      <c r="F219" s="48">
        <f>F227+F220+F243</f>
        <v>24650697.82</v>
      </c>
      <c r="G219" s="48">
        <f>G227+G220+G243</f>
        <v>46168265.640000001</v>
      </c>
      <c r="H219" s="48">
        <f>H227+H220+H243</f>
        <v>4477678.83</v>
      </c>
      <c r="I219" s="48">
        <f t="shared" si="106"/>
        <v>41690586.810000002</v>
      </c>
      <c r="J219" s="48">
        <f t="shared" si="107"/>
        <v>18.16</v>
      </c>
      <c r="K219" s="48">
        <f t="shared" si="108"/>
        <v>9.6999999999999993</v>
      </c>
    </row>
    <row r="220" spans="1:11" s="45" customFormat="1" ht="62.45" customHeight="1">
      <c r="A220" s="44" t="s">
        <v>466</v>
      </c>
      <c r="B220" s="21">
        <v>992</v>
      </c>
      <c r="C220" s="22" t="s">
        <v>185</v>
      </c>
      <c r="D220" s="21" t="s">
        <v>171</v>
      </c>
      <c r="E220" s="47" t="s">
        <v>27</v>
      </c>
      <c r="F220" s="48">
        <f>F221</f>
        <v>944812.94</v>
      </c>
      <c r="G220" s="48">
        <f t="shared" ref="G220:H221" si="114">G221</f>
        <v>450617.65</v>
      </c>
      <c r="H220" s="48">
        <f t="shared" si="114"/>
        <v>0</v>
      </c>
      <c r="I220" s="48">
        <f t="shared" si="106"/>
        <v>450617.65</v>
      </c>
      <c r="J220" s="48">
        <f t="shared" si="107"/>
        <v>0</v>
      </c>
      <c r="K220" s="48">
        <f t="shared" si="108"/>
        <v>0</v>
      </c>
    </row>
    <row r="221" spans="1:11" s="45" customFormat="1" ht="35.450000000000003" customHeight="1">
      <c r="A221" s="39" t="s">
        <v>468</v>
      </c>
      <c r="B221" s="21">
        <v>992</v>
      </c>
      <c r="C221" s="22" t="s">
        <v>185</v>
      </c>
      <c r="D221" s="21" t="s">
        <v>470</v>
      </c>
      <c r="E221" s="47" t="s">
        <v>27</v>
      </c>
      <c r="F221" s="24">
        <f>F222</f>
        <v>944812.94</v>
      </c>
      <c r="G221" s="24">
        <f t="shared" si="114"/>
        <v>450617.65</v>
      </c>
      <c r="H221" s="24">
        <f t="shared" si="114"/>
        <v>0</v>
      </c>
      <c r="I221" s="24">
        <f t="shared" si="106"/>
        <v>450617.65</v>
      </c>
      <c r="J221" s="24">
        <f t="shared" si="107"/>
        <v>0</v>
      </c>
      <c r="K221" s="24">
        <f t="shared" si="108"/>
        <v>0</v>
      </c>
    </row>
    <row r="222" spans="1:11" s="45" customFormat="1" ht="52.9" customHeight="1">
      <c r="A222" s="39" t="s">
        <v>469</v>
      </c>
      <c r="B222" s="21">
        <v>992</v>
      </c>
      <c r="C222" s="22" t="s">
        <v>185</v>
      </c>
      <c r="D222" s="21" t="s">
        <v>471</v>
      </c>
      <c r="E222" s="47" t="s">
        <v>27</v>
      </c>
      <c r="F222" s="24">
        <f>F223+F225</f>
        <v>944812.94</v>
      </c>
      <c r="G222" s="24">
        <f t="shared" ref="G222:H222" si="115">G223+G225</f>
        <v>450617.65</v>
      </c>
      <c r="H222" s="24">
        <f t="shared" si="115"/>
        <v>0</v>
      </c>
      <c r="I222" s="24">
        <f t="shared" si="106"/>
        <v>450617.65</v>
      </c>
      <c r="J222" s="24">
        <f t="shared" si="107"/>
        <v>0</v>
      </c>
      <c r="K222" s="24">
        <f t="shared" si="108"/>
        <v>0</v>
      </c>
    </row>
    <row r="223" spans="1:11" s="45" customFormat="1" ht="79.150000000000006" customHeight="1">
      <c r="A223" s="75" t="s">
        <v>266</v>
      </c>
      <c r="B223" s="21">
        <v>992</v>
      </c>
      <c r="C223" s="22" t="s">
        <v>185</v>
      </c>
      <c r="D223" s="21" t="s">
        <v>482</v>
      </c>
      <c r="E223" s="47" t="s">
        <v>27</v>
      </c>
      <c r="F223" s="24">
        <f>F224</f>
        <v>897572.29</v>
      </c>
      <c r="G223" s="24">
        <f t="shared" ref="G223:H223" si="116">G224</f>
        <v>403377</v>
      </c>
      <c r="H223" s="24">
        <f t="shared" si="116"/>
        <v>0</v>
      </c>
      <c r="I223" s="24">
        <f t="shared" si="106"/>
        <v>403377</v>
      </c>
      <c r="J223" s="24">
        <f t="shared" si="107"/>
        <v>0</v>
      </c>
      <c r="K223" s="24">
        <f t="shared" si="108"/>
        <v>0</v>
      </c>
    </row>
    <row r="224" spans="1:11" s="45" customFormat="1" ht="51" customHeight="1">
      <c r="A224" s="26" t="s">
        <v>124</v>
      </c>
      <c r="B224" s="21">
        <v>992</v>
      </c>
      <c r="C224" s="22" t="s">
        <v>185</v>
      </c>
      <c r="D224" s="21" t="s">
        <v>482</v>
      </c>
      <c r="E224" s="47" t="s">
        <v>125</v>
      </c>
      <c r="F224" s="24">
        <v>897572.29</v>
      </c>
      <c r="G224" s="24">
        <v>403377</v>
      </c>
      <c r="H224" s="24">
        <v>0</v>
      </c>
      <c r="I224" s="24">
        <f t="shared" si="106"/>
        <v>403377</v>
      </c>
      <c r="J224" s="24">
        <f t="shared" si="107"/>
        <v>0</v>
      </c>
      <c r="K224" s="24">
        <f t="shared" si="108"/>
        <v>0</v>
      </c>
    </row>
    <row r="225" spans="1:11" s="45" customFormat="1" ht="79.150000000000006" customHeight="1">
      <c r="A225" s="75" t="s">
        <v>267</v>
      </c>
      <c r="B225" s="21">
        <v>992</v>
      </c>
      <c r="C225" s="22" t="s">
        <v>185</v>
      </c>
      <c r="D225" s="21" t="s">
        <v>482</v>
      </c>
      <c r="E225" s="47" t="s">
        <v>27</v>
      </c>
      <c r="F225" s="24">
        <f>F226</f>
        <v>47240.65</v>
      </c>
      <c r="G225" s="24">
        <f t="shared" ref="G225:H225" si="117">G226</f>
        <v>47240.65</v>
      </c>
      <c r="H225" s="24">
        <f t="shared" si="117"/>
        <v>0</v>
      </c>
      <c r="I225" s="24">
        <f t="shared" si="106"/>
        <v>47240.65</v>
      </c>
      <c r="J225" s="24">
        <f t="shared" si="107"/>
        <v>0</v>
      </c>
      <c r="K225" s="24">
        <f t="shared" si="108"/>
        <v>0</v>
      </c>
    </row>
    <row r="226" spans="1:11" s="45" customFormat="1" ht="51" customHeight="1">
      <c r="A226" s="26" t="s">
        <v>124</v>
      </c>
      <c r="B226" s="21">
        <v>992</v>
      </c>
      <c r="C226" s="22" t="s">
        <v>185</v>
      </c>
      <c r="D226" s="21" t="s">
        <v>482</v>
      </c>
      <c r="E226" s="47" t="s">
        <v>125</v>
      </c>
      <c r="F226" s="24">
        <v>47240.65</v>
      </c>
      <c r="G226" s="24">
        <v>47240.65</v>
      </c>
      <c r="H226" s="24">
        <v>0</v>
      </c>
      <c r="I226" s="24">
        <f t="shared" si="106"/>
        <v>47240.65</v>
      </c>
      <c r="J226" s="24">
        <f t="shared" si="107"/>
        <v>0</v>
      </c>
      <c r="K226" s="24">
        <f t="shared" si="108"/>
        <v>0</v>
      </c>
    </row>
    <row r="227" spans="1:11" s="45" customFormat="1" ht="59.45" customHeight="1">
      <c r="A227" s="39" t="s">
        <v>508</v>
      </c>
      <c r="B227" s="21">
        <v>992</v>
      </c>
      <c r="C227" s="22" t="s">
        <v>185</v>
      </c>
      <c r="D227" s="21" t="s">
        <v>242</v>
      </c>
      <c r="E227" s="47" t="s">
        <v>27</v>
      </c>
      <c r="F227" s="24">
        <f>F228</f>
        <v>14497456.58</v>
      </c>
      <c r="G227" s="24">
        <f t="shared" ref="G227:H227" si="118">G228</f>
        <v>20375219.690000001</v>
      </c>
      <c r="H227" s="24">
        <f t="shared" si="118"/>
        <v>44607.28</v>
      </c>
      <c r="I227" s="24">
        <f t="shared" ref="I227:I242" si="119">$G227-$H227</f>
        <v>20330612.41</v>
      </c>
      <c r="J227" s="24">
        <f t="shared" ref="J227:J233" si="120">$H227/$F227*100</f>
        <v>0.31</v>
      </c>
      <c r="K227" s="24">
        <f t="shared" ref="K227:K242" si="121">$H227/$G227*100</f>
        <v>0.22</v>
      </c>
    </row>
    <row r="228" spans="1:11" s="45" customFormat="1" ht="45.6" customHeight="1">
      <c r="A228" s="39" t="s">
        <v>509</v>
      </c>
      <c r="B228" s="21">
        <v>992</v>
      </c>
      <c r="C228" s="22" t="s">
        <v>185</v>
      </c>
      <c r="D228" s="21" t="s">
        <v>463</v>
      </c>
      <c r="E228" s="47" t="s">
        <v>27</v>
      </c>
      <c r="F228" s="24">
        <f>F229+F234</f>
        <v>14497456.58</v>
      </c>
      <c r="G228" s="24">
        <f>G229+G234</f>
        <v>20375219.690000001</v>
      </c>
      <c r="H228" s="24">
        <f>H229+H234</f>
        <v>44607.28</v>
      </c>
      <c r="I228" s="24">
        <f t="shared" si="119"/>
        <v>20330612.41</v>
      </c>
      <c r="J228" s="24">
        <f t="shared" si="120"/>
        <v>0.31</v>
      </c>
      <c r="K228" s="24">
        <f t="shared" si="121"/>
        <v>0.22</v>
      </c>
    </row>
    <row r="229" spans="1:11" s="45" customFormat="1" ht="46.9" customHeight="1">
      <c r="A229" s="39" t="s">
        <v>510</v>
      </c>
      <c r="B229" s="21">
        <v>992</v>
      </c>
      <c r="C229" s="22" t="s">
        <v>185</v>
      </c>
      <c r="D229" s="21" t="s">
        <v>464</v>
      </c>
      <c r="E229" s="47" t="s">
        <v>27</v>
      </c>
      <c r="F229" s="24">
        <f>F230+F232</f>
        <v>14497456.58</v>
      </c>
      <c r="G229" s="24">
        <f t="shared" ref="G229:H229" si="122">G230+G232</f>
        <v>14344916.65</v>
      </c>
      <c r="H229" s="24">
        <f t="shared" si="122"/>
        <v>22107.279999999999</v>
      </c>
      <c r="I229" s="24">
        <f t="shared" si="119"/>
        <v>14322809.369999999</v>
      </c>
      <c r="J229" s="24">
        <f t="shared" si="120"/>
        <v>0.15</v>
      </c>
      <c r="K229" s="24">
        <f t="shared" si="121"/>
        <v>0.15</v>
      </c>
    </row>
    <row r="230" spans="1:11" s="45" customFormat="1" ht="62.45" customHeight="1">
      <c r="A230" s="26" t="s">
        <v>272</v>
      </c>
      <c r="B230" s="21">
        <v>992</v>
      </c>
      <c r="C230" s="22" t="s">
        <v>185</v>
      </c>
      <c r="D230" s="21" t="s">
        <v>465</v>
      </c>
      <c r="E230" s="47" t="s">
        <v>27</v>
      </c>
      <c r="F230" s="24">
        <f>F231</f>
        <v>13772583.75</v>
      </c>
      <c r="G230" s="24">
        <f t="shared" ref="G230:H230" si="123">G231</f>
        <v>13914569.15</v>
      </c>
      <c r="H230" s="24">
        <f t="shared" si="123"/>
        <v>0</v>
      </c>
      <c r="I230" s="24">
        <f t="shared" si="119"/>
        <v>13914569.15</v>
      </c>
      <c r="J230" s="24">
        <f t="shared" si="120"/>
        <v>0</v>
      </c>
      <c r="K230" s="24">
        <f t="shared" si="121"/>
        <v>0</v>
      </c>
    </row>
    <row r="231" spans="1:11" s="45" customFormat="1" ht="31.5">
      <c r="A231" s="26" t="s">
        <v>124</v>
      </c>
      <c r="B231" s="21">
        <v>992</v>
      </c>
      <c r="C231" s="22" t="s">
        <v>185</v>
      </c>
      <c r="D231" s="21" t="s">
        <v>465</v>
      </c>
      <c r="E231" s="47" t="s">
        <v>125</v>
      </c>
      <c r="F231" s="71">
        <v>13772583.75</v>
      </c>
      <c r="G231" s="71">
        <v>13914569.15</v>
      </c>
      <c r="H231" s="71">
        <v>0</v>
      </c>
      <c r="I231" s="71">
        <f t="shared" si="119"/>
        <v>13914569.15</v>
      </c>
      <c r="J231" s="71">
        <f t="shared" si="120"/>
        <v>0</v>
      </c>
      <c r="K231" s="71">
        <f t="shared" si="121"/>
        <v>0</v>
      </c>
    </row>
    <row r="232" spans="1:11" s="45" customFormat="1" ht="62.45" customHeight="1">
      <c r="A232" s="26" t="s">
        <v>273</v>
      </c>
      <c r="B232" s="21">
        <v>992</v>
      </c>
      <c r="C232" s="22" t="s">
        <v>185</v>
      </c>
      <c r="D232" s="21" t="s">
        <v>465</v>
      </c>
      <c r="E232" s="47" t="s">
        <v>27</v>
      </c>
      <c r="F232" s="24">
        <f>F233</f>
        <v>724872.83</v>
      </c>
      <c r="G232" s="24">
        <f t="shared" ref="G232:H232" si="124">G233</f>
        <v>430347.5</v>
      </c>
      <c r="H232" s="24">
        <f t="shared" si="124"/>
        <v>22107.279999999999</v>
      </c>
      <c r="I232" s="24">
        <f t="shared" si="119"/>
        <v>408240.22</v>
      </c>
      <c r="J232" s="24">
        <f t="shared" si="120"/>
        <v>3.05</v>
      </c>
      <c r="K232" s="24">
        <f t="shared" si="121"/>
        <v>5.14</v>
      </c>
    </row>
    <row r="233" spans="1:11" s="45" customFormat="1" ht="31.5">
      <c r="A233" s="26" t="s">
        <v>124</v>
      </c>
      <c r="B233" s="21">
        <v>992</v>
      </c>
      <c r="C233" s="22" t="s">
        <v>185</v>
      </c>
      <c r="D233" s="21" t="s">
        <v>465</v>
      </c>
      <c r="E233" s="47" t="s">
        <v>125</v>
      </c>
      <c r="F233" s="24">
        <v>724872.83</v>
      </c>
      <c r="G233" s="24">
        <v>430347.5</v>
      </c>
      <c r="H233" s="24">
        <v>22107.279999999999</v>
      </c>
      <c r="I233" s="24">
        <f t="shared" si="119"/>
        <v>408240.22</v>
      </c>
      <c r="J233" s="24">
        <f t="shared" si="120"/>
        <v>3.05</v>
      </c>
      <c r="K233" s="24">
        <f t="shared" si="121"/>
        <v>5.14</v>
      </c>
    </row>
    <row r="234" spans="1:11" s="45" customFormat="1" ht="46.9" customHeight="1">
      <c r="A234" s="39" t="s">
        <v>558</v>
      </c>
      <c r="B234" s="21">
        <v>992</v>
      </c>
      <c r="C234" s="22" t="s">
        <v>185</v>
      </c>
      <c r="D234" s="21" t="s">
        <v>561</v>
      </c>
      <c r="E234" s="47" t="s">
        <v>27</v>
      </c>
      <c r="F234" s="24">
        <f>F235+F237+F239+F241</f>
        <v>0</v>
      </c>
      <c r="G234" s="24">
        <f>G235+G237+G239+G241</f>
        <v>6030303.04</v>
      </c>
      <c r="H234" s="24">
        <f>H235+H237+H239+H241</f>
        <v>22500</v>
      </c>
      <c r="I234" s="24">
        <f t="shared" si="119"/>
        <v>6007803.04</v>
      </c>
      <c r="J234" s="24" t="s">
        <v>578</v>
      </c>
      <c r="K234" s="24">
        <f t="shared" si="121"/>
        <v>0.37</v>
      </c>
    </row>
    <row r="235" spans="1:11" s="45" customFormat="1" ht="63">
      <c r="A235" s="26" t="s">
        <v>559</v>
      </c>
      <c r="B235" s="21">
        <v>992</v>
      </c>
      <c r="C235" s="22" t="s">
        <v>185</v>
      </c>
      <c r="D235" s="21" t="s">
        <v>562</v>
      </c>
      <c r="E235" s="47" t="s">
        <v>27</v>
      </c>
      <c r="F235" s="24">
        <f>F236</f>
        <v>0</v>
      </c>
      <c r="G235" s="24">
        <f t="shared" ref="G235" si="125">G236</f>
        <v>2970000</v>
      </c>
      <c r="H235" s="24">
        <f t="shared" ref="H235" si="126">H236</f>
        <v>0</v>
      </c>
      <c r="I235" s="24">
        <f t="shared" si="119"/>
        <v>2970000</v>
      </c>
      <c r="J235" s="24" t="s">
        <v>578</v>
      </c>
      <c r="K235" s="24">
        <f t="shared" si="121"/>
        <v>0</v>
      </c>
    </row>
    <row r="236" spans="1:11" s="45" customFormat="1" ht="31.5">
      <c r="A236" s="26" t="s">
        <v>124</v>
      </c>
      <c r="B236" s="21">
        <v>992</v>
      </c>
      <c r="C236" s="22" t="s">
        <v>185</v>
      </c>
      <c r="D236" s="21" t="s">
        <v>562</v>
      </c>
      <c r="E236" s="47" t="s">
        <v>125</v>
      </c>
      <c r="F236" s="71">
        <v>0</v>
      </c>
      <c r="G236" s="71">
        <v>2970000</v>
      </c>
      <c r="H236" s="71">
        <v>0</v>
      </c>
      <c r="I236" s="71">
        <f t="shared" si="119"/>
        <v>2970000</v>
      </c>
      <c r="J236" s="71" t="s">
        <v>578</v>
      </c>
      <c r="K236" s="71">
        <f t="shared" si="121"/>
        <v>0</v>
      </c>
    </row>
    <row r="237" spans="1:11" s="45" customFormat="1" ht="78.75">
      <c r="A237" s="26" t="s">
        <v>560</v>
      </c>
      <c r="B237" s="21">
        <v>992</v>
      </c>
      <c r="C237" s="22" t="s">
        <v>185</v>
      </c>
      <c r="D237" s="21" t="s">
        <v>562</v>
      </c>
      <c r="E237" s="47" t="s">
        <v>27</v>
      </c>
      <c r="F237" s="24">
        <f>F238</f>
        <v>0</v>
      </c>
      <c r="G237" s="24">
        <f t="shared" ref="G237" si="127">G238</f>
        <v>30000</v>
      </c>
      <c r="H237" s="24">
        <f t="shared" ref="H237" si="128">H238</f>
        <v>22500</v>
      </c>
      <c r="I237" s="24">
        <f t="shared" si="119"/>
        <v>7500</v>
      </c>
      <c r="J237" s="24" t="s">
        <v>578</v>
      </c>
      <c r="K237" s="24">
        <f t="shared" si="121"/>
        <v>75</v>
      </c>
    </row>
    <row r="238" spans="1:11" s="45" customFormat="1" ht="31.5">
      <c r="A238" s="26" t="s">
        <v>124</v>
      </c>
      <c r="B238" s="21">
        <v>992</v>
      </c>
      <c r="C238" s="22" t="s">
        <v>185</v>
      </c>
      <c r="D238" s="21" t="s">
        <v>562</v>
      </c>
      <c r="E238" s="47" t="s">
        <v>125</v>
      </c>
      <c r="F238" s="24">
        <v>0</v>
      </c>
      <c r="G238" s="24">
        <v>30000</v>
      </c>
      <c r="H238" s="24">
        <v>22500</v>
      </c>
      <c r="I238" s="24">
        <f t="shared" si="119"/>
        <v>7500</v>
      </c>
      <c r="J238" s="24" t="s">
        <v>578</v>
      </c>
      <c r="K238" s="24">
        <f t="shared" si="121"/>
        <v>75</v>
      </c>
    </row>
    <row r="239" spans="1:11" s="45" customFormat="1" ht="63">
      <c r="A239" s="26" t="s">
        <v>563</v>
      </c>
      <c r="B239" s="21">
        <v>992</v>
      </c>
      <c r="C239" s="22" t="s">
        <v>185</v>
      </c>
      <c r="D239" s="21" t="s">
        <v>565</v>
      </c>
      <c r="E239" s="47" t="s">
        <v>27</v>
      </c>
      <c r="F239" s="24">
        <f>F240</f>
        <v>0</v>
      </c>
      <c r="G239" s="24">
        <f t="shared" ref="G239" si="129">G240</f>
        <v>3000000</v>
      </c>
      <c r="H239" s="24">
        <f t="shared" ref="H239" si="130">H240</f>
        <v>0</v>
      </c>
      <c r="I239" s="24">
        <f t="shared" si="119"/>
        <v>3000000</v>
      </c>
      <c r="J239" s="24" t="s">
        <v>578</v>
      </c>
      <c r="K239" s="24">
        <f t="shared" si="121"/>
        <v>0</v>
      </c>
    </row>
    <row r="240" spans="1:11" s="45" customFormat="1" ht="31.5">
      <c r="A240" s="26" t="s">
        <v>124</v>
      </c>
      <c r="B240" s="21">
        <v>992</v>
      </c>
      <c r="C240" s="22" t="s">
        <v>185</v>
      </c>
      <c r="D240" s="21" t="s">
        <v>565</v>
      </c>
      <c r="E240" s="47" t="s">
        <v>125</v>
      </c>
      <c r="F240" s="71">
        <v>0</v>
      </c>
      <c r="G240" s="71">
        <v>3000000</v>
      </c>
      <c r="H240" s="71">
        <v>0</v>
      </c>
      <c r="I240" s="71">
        <f t="shared" si="119"/>
        <v>3000000</v>
      </c>
      <c r="J240" s="71" t="s">
        <v>578</v>
      </c>
      <c r="K240" s="71">
        <f t="shared" si="121"/>
        <v>0</v>
      </c>
    </row>
    <row r="241" spans="1:11" s="45" customFormat="1" ht="78.75">
      <c r="A241" s="26" t="s">
        <v>564</v>
      </c>
      <c r="B241" s="21">
        <v>992</v>
      </c>
      <c r="C241" s="22" t="s">
        <v>185</v>
      </c>
      <c r="D241" s="21" t="s">
        <v>565</v>
      </c>
      <c r="E241" s="47" t="s">
        <v>27</v>
      </c>
      <c r="F241" s="24">
        <f>F242</f>
        <v>0</v>
      </c>
      <c r="G241" s="24">
        <f t="shared" ref="G241" si="131">G242</f>
        <v>30303.040000000001</v>
      </c>
      <c r="H241" s="24">
        <f t="shared" ref="H241" si="132">H242</f>
        <v>0</v>
      </c>
      <c r="I241" s="24">
        <f t="shared" si="119"/>
        <v>30303.040000000001</v>
      </c>
      <c r="J241" s="24" t="s">
        <v>578</v>
      </c>
      <c r="K241" s="24">
        <f t="shared" si="121"/>
        <v>0</v>
      </c>
    </row>
    <row r="242" spans="1:11" s="45" customFormat="1" ht="31.5">
      <c r="A242" s="26" t="s">
        <v>124</v>
      </c>
      <c r="B242" s="21">
        <v>992</v>
      </c>
      <c r="C242" s="22" t="s">
        <v>185</v>
      </c>
      <c r="D242" s="21" t="s">
        <v>565</v>
      </c>
      <c r="E242" s="47" t="s">
        <v>125</v>
      </c>
      <c r="F242" s="24">
        <v>0</v>
      </c>
      <c r="G242" s="24">
        <v>30303.040000000001</v>
      </c>
      <c r="H242" s="24">
        <v>0</v>
      </c>
      <c r="I242" s="24">
        <f t="shared" si="119"/>
        <v>30303.040000000001</v>
      </c>
      <c r="J242" s="24" t="s">
        <v>578</v>
      </c>
      <c r="K242" s="24">
        <f t="shared" si="121"/>
        <v>0</v>
      </c>
    </row>
    <row r="243" spans="1:11" s="25" customFormat="1" ht="53.45" customHeight="1">
      <c r="A243" s="22" t="s">
        <v>365</v>
      </c>
      <c r="B243" s="39">
        <v>992</v>
      </c>
      <c r="C243" s="44" t="s">
        <v>185</v>
      </c>
      <c r="D243" s="44" t="s">
        <v>154</v>
      </c>
      <c r="E243" s="44" t="s">
        <v>27</v>
      </c>
      <c r="F243" s="24">
        <f>F244</f>
        <v>9208428.3000000007</v>
      </c>
      <c r="G243" s="24">
        <f t="shared" ref="G243:H244" si="133">G244</f>
        <v>25342428.300000001</v>
      </c>
      <c r="H243" s="24">
        <f t="shared" si="133"/>
        <v>4433071.55</v>
      </c>
      <c r="I243" s="24">
        <f t="shared" si="106"/>
        <v>20909356.75</v>
      </c>
      <c r="J243" s="24">
        <f t="shared" si="107"/>
        <v>48.14</v>
      </c>
      <c r="K243" s="24">
        <f t="shared" si="108"/>
        <v>17.489999999999998</v>
      </c>
    </row>
    <row r="244" spans="1:11" s="25" customFormat="1" ht="31.15" customHeight="1">
      <c r="A244" s="21" t="s">
        <v>363</v>
      </c>
      <c r="B244" s="39">
        <v>992</v>
      </c>
      <c r="C244" s="44" t="s">
        <v>185</v>
      </c>
      <c r="D244" s="44" t="s">
        <v>283</v>
      </c>
      <c r="E244" s="44" t="s">
        <v>27</v>
      </c>
      <c r="F244" s="24">
        <f>F245</f>
        <v>9208428.3000000007</v>
      </c>
      <c r="G244" s="24">
        <f t="shared" si="133"/>
        <v>25342428.300000001</v>
      </c>
      <c r="H244" s="24">
        <f t="shared" si="133"/>
        <v>4433071.55</v>
      </c>
      <c r="I244" s="24">
        <f t="shared" si="106"/>
        <v>20909356.75</v>
      </c>
      <c r="J244" s="24">
        <f t="shared" si="107"/>
        <v>48.14</v>
      </c>
      <c r="K244" s="24">
        <f t="shared" si="108"/>
        <v>17.489999999999998</v>
      </c>
    </row>
    <row r="245" spans="1:11" s="25" customFormat="1" ht="15.6" customHeight="1">
      <c r="A245" s="21" t="s">
        <v>364</v>
      </c>
      <c r="B245" s="39">
        <v>992</v>
      </c>
      <c r="C245" s="44" t="s">
        <v>185</v>
      </c>
      <c r="D245" s="44" t="s">
        <v>280</v>
      </c>
      <c r="E245" s="44" t="s">
        <v>27</v>
      </c>
      <c r="F245" s="24">
        <f>F248+F250+F252+F246</f>
        <v>9208428.3000000007</v>
      </c>
      <c r="G245" s="24">
        <f t="shared" ref="G245:H245" si="134">G248+G250+G252+G246</f>
        <v>25342428.300000001</v>
      </c>
      <c r="H245" s="24">
        <f t="shared" si="134"/>
        <v>4433071.55</v>
      </c>
      <c r="I245" s="24">
        <f t="shared" si="106"/>
        <v>20909356.75</v>
      </c>
      <c r="J245" s="24">
        <f t="shared" si="107"/>
        <v>48.14</v>
      </c>
      <c r="K245" s="24">
        <f t="shared" si="108"/>
        <v>17.489999999999998</v>
      </c>
    </row>
    <row r="246" spans="1:11" s="45" customFormat="1" ht="31.15" customHeight="1">
      <c r="A246" s="21" t="s">
        <v>366</v>
      </c>
      <c r="B246" s="21">
        <v>992</v>
      </c>
      <c r="C246" s="44" t="s">
        <v>185</v>
      </c>
      <c r="D246" s="21" t="s">
        <v>221</v>
      </c>
      <c r="E246" s="22" t="s">
        <v>27</v>
      </c>
      <c r="F246" s="24">
        <f>F247</f>
        <v>0</v>
      </c>
      <c r="G246" s="24">
        <f t="shared" ref="G246" si="135">G247</f>
        <v>1060000</v>
      </c>
      <c r="H246" s="24">
        <f t="shared" ref="H246" si="136">H247</f>
        <v>985500</v>
      </c>
      <c r="I246" s="24">
        <f t="shared" si="106"/>
        <v>74500</v>
      </c>
      <c r="J246" s="24" t="s">
        <v>578</v>
      </c>
      <c r="K246" s="24">
        <f t="shared" si="108"/>
        <v>92.97</v>
      </c>
    </row>
    <row r="247" spans="1:11" s="45" customFormat="1" ht="31.5">
      <c r="A247" s="21" t="s">
        <v>124</v>
      </c>
      <c r="B247" s="21">
        <v>992</v>
      </c>
      <c r="C247" s="44" t="s">
        <v>185</v>
      </c>
      <c r="D247" s="21" t="s">
        <v>221</v>
      </c>
      <c r="E247" s="22" t="s">
        <v>125</v>
      </c>
      <c r="F247" s="24">
        <v>0</v>
      </c>
      <c r="G247" s="24">
        <v>1060000</v>
      </c>
      <c r="H247" s="24">
        <v>985500</v>
      </c>
      <c r="I247" s="24">
        <f t="shared" si="106"/>
        <v>74500</v>
      </c>
      <c r="J247" s="24" t="s">
        <v>578</v>
      </c>
      <c r="K247" s="24">
        <f t="shared" si="108"/>
        <v>92.97</v>
      </c>
    </row>
    <row r="248" spans="1:11" s="45" customFormat="1" ht="34.9" customHeight="1">
      <c r="A248" s="26" t="s">
        <v>310</v>
      </c>
      <c r="B248" s="21">
        <v>992</v>
      </c>
      <c r="C248" s="22" t="s">
        <v>185</v>
      </c>
      <c r="D248" s="21" t="s">
        <v>462</v>
      </c>
      <c r="E248" s="47" t="s">
        <v>27</v>
      </c>
      <c r="F248" s="24">
        <f>F249</f>
        <v>266000</v>
      </c>
      <c r="G248" s="24">
        <f t="shared" ref="G248:H248" si="137">G249</f>
        <v>266000</v>
      </c>
      <c r="H248" s="24">
        <f t="shared" si="137"/>
        <v>81900</v>
      </c>
      <c r="I248" s="24">
        <f t="shared" si="106"/>
        <v>184100</v>
      </c>
      <c r="J248" s="24">
        <f t="shared" si="107"/>
        <v>30.79</v>
      </c>
      <c r="K248" s="24">
        <f t="shared" si="108"/>
        <v>30.79</v>
      </c>
    </row>
    <row r="249" spans="1:11" s="45" customFormat="1" ht="51.6" customHeight="1">
      <c r="A249" s="26" t="s">
        <v>124</v>
      </c>
      <c r="B249" s="21">
        <v>992</v>
      </c>
      <c r="C249" s="22" t="s">
        <v>185</v>
      </c>
      <c r="D249" s="21" t="s">
        <v>462</v>
      </c>
      <c r="E249" s="47" t="s">
        <v>125</v>
      </c>
      <c r="F249" s="24">
        <v>266000</v>
      </c>
      <c r="G249" s="24">
        <v>266000</v>
      </c>
      <c r="H249" s="24">
        <v>81900</v>
      </c>
      <c r="I249" s="24">
        <f t="shared" si="106"/>
        <v>184100</v>
      </c>
      <c r="J249" s="24">
        <f t="shared" si="107"/>
        <v>30.79</v>
      </c>
      <c r="K249" s="24">
        <f t="shared" si="108"/>
        <v>30.79</v>
      </c>
    </row>
    <row r="250" spans="1:11" s="45" customFormat="1" ht="31.15" customHeight="1">
      <c r="A250" s="66" t="s">
        <v>311</v>
      </c>
      <c r="B250" s="21">
        <v>992</v>
      </c>
      <c r="C250" s="22" t="s">
        <v>185</v>
      </c>
      <c r="D250" s="21" t="s">
        <v>312</v>
      </c>
      <c r="E250" s="47" t="s">
        <v>27</v>
      </c>
      <c r="F250" s="24">
        <f>F251</f>
        <v>2064428.3</v>
      </c>
      <c r="G250" s="24">
        <f t="shared" ref="G250:H250" si="138">G251</f>
        <v>2064428.3</v>
      </c>
      <c r="H250" s="24">
        <f t="shared" si="138"/>
        <v>1258.9100000000001</v>
      </c>
      <c r="I250" s="24">
        <f t="shared" si="106"/>
        <v>2063169.39</v>
      </c>
      <c r="J250" s="24">
        <f t="shared" si="107"/>
        <v>0.06</v>
      </c>
      <c r="K250" s="24">
        <f t="shared" si="108"/>
        <v>0.06</v>
      </c>
    </row>
    <row r="251" spans="1:11" s="45" customFormat="1" ht="31.5">
      <c r="A251" s="26" t="s">
        <v>124</v>
      </c>
      <c r="B251" s="21">
        <v>992</v>
      </c>
      <c r="C251" s="22" t="s">
        <v>185</v>
      </c>
      <c r="D251" s="21" t="s">
        <v>312</v>
      </c>
      <c r="E251" s="47" t="s">
        <v>125</v>
      </c>
      <c r="F251" s="24">
        <v>2064428.3</v>
      </c>
      <c r="G251" s="24">
        <v>2064428.3</v>
      </c>
      <c r="H251" s="24">
        <v>1258.9100000000001</v>
      </c>
      <c r="I251" s="24">
        <f t="shared" si="106"/>
        <v>2063169.39</v>
      </c>
      <c r="J251" s="24">
        <f t="shared" si="107"/>
        <v>0.06</v>
      </c>
      <c r="K251" s="24">
        <f t="shared" si="108"/>
        <v>0.06</v>
      </c>
    </row>
    <row r="252" spans="1:11" s="45" customFormat="1" ht="31.15" customHeight="1">
      <c r="A252" s="66" t="s">
        <v>314</v>
      </c>
      <c r="B252" s="21">
        <v>992</v>
      </c>
      <c r="C252" s="22" t="s">
        <v>185</v>
      </c>
      <c r="D252" s="21" t="s">
        <v>313</v>
      </c>
      <c r="E252" s="47" t="s">
        <v>27</v>
      </c>
      <c r="F252" s="24">
        <f>F253</f>
        <v>6878000</v>
      </c>
      <c r="G252" s="24">
        <f t="shared" ref="G252:H252" si="139">G253</f>
        <v>21952000</v>
      </c>
      <c r="H252" s="24">
        <f t="shared" si="139"/>
        <v>3364412.64</v>
      </c>
      <c r="I252" s="24">
        <f t="shared" si="106"/>
        <v>18587587.359999999</v>
      </c>
      <c r="J252" s="24">
        <f t="shared" si="107"/>
        <v>48.92</v>
      </c>
      <c r="K252" s="24">
        <f t="shared" si="108"/>
        <v>15.33</v>
      </c>
    </row>
    <row r="253" spans="1:11" s="45" customFormat="1" ht="31.5">
      <c r="A253" s="26" t="s">
        <v>124</v>
      </c>
      <c r="B253" s="21">
        <v>992</v>
      </c>
      <c r="C253" s="22" t="s">
        <v>185</v>
      </c>
      <c r="D253" s="21" t="s">
        <v>313</v>
      </c>
      <c r="E253" s="47" t="s">
        <v>125</v>
      </c>
      <c r="F253" s="24">
        <v>6878000</v>
      </c>
      <c r="G253" s="24">
        <v>21952000</v>
      </c>
      <c r="H253" s="24">
        <v>3364412.64</v>
      </c>
      <c r="I253" s="24">
        <f t="shared" si="106"/>
        <v>18587587.359999999</v>
      </c>
      <c r="J253" s="24">
        <f t="shared" si="107"/>
        <v>48.92</v>
      </c>
      <c r="K253" s="24">
        <f t="shared" si="108"/>
        <v>15.33</v>
      </c>
    </row>
    <row r="254" spans="1:11" s="45" customFormat="1" ht="31.15" customHeight="1">
      <c r="A254" s="44" t="s">
        <v>175</v>
      </c>
      <c r="B254" s="21">
        <v>992</v>
      </c>
      <c r="C254" s="44" t="s">
        <v>177</v>
      </c>
      <c r="D254" s="21" t="s">
        <v>153</v>
      </c>
      <c r="E254" s="44" t="s">
        <v>27</v>
      </c>
      <c r="F254" s="24">
        <f>F255</f>
        <v>5166.2</v>
      </c>
      <c r="G254" s="24">
        <f t="shared" ref="G254:H258" si="140">G255</f>
        <v>5166.2</v>
      </c>
      <c r="H254" s="24">
        <f t="shared" si="140"/>
        <v>2583.12</v>
      </c>
      <c r="I254" s="24">
        <f t="shared" si="106"/>
        <v>2583.08</v>
      </c>
      <c r="J254" s="24">
        <f t="shared" si="107"/>
        <v>50</v>
      </c>
      <c r="K254" s="24">
        <f t="shared" si="108"/>
        <v>50</v>
      </c>
    </row>
    <row r="255" spans="1:11" s="45" customFormat="1" ht="46.9" customHeight="1">
      <c r="A255" s="22" t="s">
        <v>365</v>
      </c>
      <c r="B255" s="39">
        <v>992</v>
      </c>
      <c r="C255" s="44" t="s">
        <v>177</v>
      </c>
      <c r="D255" s="44" t="s">
        <v>154</v>
      </c>
      <c r="E255" s="44" t="s">
        <v>27</v>
      </c>
      <c r="F255" s="24">
        <f>F256</f>
        <v>5166.2</v>
      </c>
      <c r="G255" s="24">
        <f t="shared" si="140"/>
        <v>5166.2</v>
      </c>
      <c r="H255" s="24">
        <f t="shared" si="140"/>
        <v>2583.12</v>
      </c>
      <c r="I255" s="24">
        <f t="shared" si="106"/>
        <v>2583.08</v>
      </c>
      <c r="J255" s="24">
        <f t="shared" si="107"/>
        <v>50</v>
      </c>
      <c r="K255" s="24">
        <f t="shared" si="108"/>
        <v>50</v>
      </c>
    </row>
    <row r="256" spans="1:11" s="45" customFormat="1" ht="31.15" customHeight="1">
      <c r="A256" s="21" t="s">
        <v>363</v>
      </c>
      <c r="B256" s="39">
        <v>992</v>
      </c>
      <c r="C256" s="44" t="s">
        <v>177</v>
      </c>
      <c r="D256" s="44" t="s">
        <v>283</v>
      </c>
      <c r="E256" s="44" t="s">
        <v>27</v>
      </c>
      <c r="F256" s="24">
        <f>F257</f>
        <v>5166.2</v>
      </c>
      <c r="G256" s="24">
        <f t="shared" si="140"/>
        <v>5166.2</v>
      </c>
      <c r="H256" s="24">
        <f t="shared" si="140"/>
        <v>2583.12</v>
      </c>
      <c r="I256" s="24">
        <f t="shared" si="106"/>
        <v>2583.08</v>
      </c>
      <c r="J256" s="24">
        <f t="shared" si="107"/>
        <v>50</v>
      </c>
      <c r="K256" s="24">
        <f t="shared" si="108"/>
        <v>50</v>
      </c>
    </row>
    <row r="257" spans="1:11" s="45" customFormat="1" ht="15.6" customHeight="1">
      <c r="A257" s="21" t="s">
        <v>364</v>
      </c>
      <c r="B257" s="39">
        <v>992</v>
      </c>
      <c r="C257" s="44" t="s">
        <v>177</v>
      </c>
      <c r="D257" s="44" t="s">
        <v>280</v>
      </c>
      <c r="E257" s="44" t="s">
        <v>27</v>
      </c>
      <c r="F257" s="24">
        <f>F258</f>
        <v>5166.2</v>
      </c>
      <c r="G257" s="24">
        <f t="shared" si="140"/>
        <v>5166.2</v>
      </c>
      <c r="H257" s="24">
        <f t="shared" si="140"/>
        <v>2583.12</v>
      </c>
      <c r="I257" s="24">
        <f t="shared" si="106"/>
        <v>2583.08</v>
      </c>
      <c r="J257" s="24">
        <f t="shared" si="107"/>
        <v>50</v>
      </c>
      <c r="K257" s="24">
        <f t="shared" si="108"/>
        <v>50</v>
      </c>
    </row>
    <row r="258" spans="1:11" s="45" customFormat="1" ht="62.45" customHeight="1">
      <c r="A258" s="72" t="s">
        <v>176</v>
      </c>
      <c r="B258" s="21">
        <v>992</v>
      </c>
      <c r="C258" s="44" t="s">
        <v>177</v>
      </c>
      <c r="D258" s="23" t="s">
        <v>435</v>
      </c>
      <c r="E258" s="80" t="s">
        <v>27</v>
      </c>
      <c r="F258" s="24">
        <f>F259</f>
        <v>5166.2</v>
      </c>
      <c r="G258" s="24">
        <f t="shared" si="140"/>
        <v>5166.2</v>
      </c>
      <c r="H258" s="24">
        <f t="shared" si="140"/>
        <v>2583.12</v>
      </c>
      <c r="I258" s="24">
        <f t="shared" si="106"/>
        <v>2583.08</v>
      </c>
      <c r="J258" s="24">
        <f t="shared" si="107"/>
        <v>50</v>
      </c>
      <c r="K258" s="24">
        <f t="shared" si="108"/>
        <v>50</v>
      </c>
    </row>
    <row r="259" spans="1:11" s="45" customFormat="1" ht="31.5">
      <c r="A259" s="39" t="s">
        <v>126</v>
      </c>
      <c r="B259" s="21">
        <v>992</v>
      </c>
      <c r="C259" s="44" t="s">
        <v>177</v>
      </c>
      <c r="D259" s="23" t="s">
        <v>435</v>
      </c>
      <c r="E259" s="80" t="s">
        <v>127</v>
      </c>
      <c r="F259" s="95">
        <v>5166.2</v>
      </c>
      <c r="G259" s="95">
        <v>5166.2</v>
      </c>
      <c r="H259" s="95">
        <v>2583.12</v>
      </c>
      <c r="I259" s="95">
        <f t="shared" si="106"/>
        <v>2583.08</v>
      </c>
      <c r="J259" s="95">
        <f t="shared" si="107"/>
        <v>50</v>
      </c>
      <c r="K259" s="95">
        <f t="shared" si="108"/>
        <v>50</v>
      </c>
    </row>
    <row r="260" spans="1:11" s="25" customFormat="1" ht="15.6" customHeight="1">
      <c r="A260" s="57" t="s">
        <v>32</v>
      </c>
      <c r="B260" s="43">
        <v>992</v>
      </c>
      <c r="C260" s="50" t="s">
        <v>46</v>
      </c>
      <c r="D260" s="43" t="s">
        <v>153</v>
      </c>
      <c r="E260" s="50" t="s">
        <v>27</v>
      </c>
      <c r="F260" s="52">
        <f t="shared" ref="F260:H265" si="141">F261</f>
        <v>605000</v>
      </c>
      <c r="G260" s="52">
        <f t="shared" si="141"/>
        <v>605000</v>
      </c>
      <c r="H260" s="52">
        <f t="shared" si="141"/>
        <v>225001.3</v>
      </c>
      <c r="I260" s="52">
        <f t="shared" si="106"/>
        <v>379998.7</v>
      </c>
      <c r="J260" s="52">
        <f t="shared" si="107"/>
        <v>37.19</v>
      </c>
      <c r="K260" s="52">
        <f t="shared" si="108"/>
        <v>37.19</v>
      </c>
    </row>
    <row r="261" spans="1:11" s="25" customFormat="1" ht="15.6" customHeight="1">
      <c r="A261" s="39" t="s">
        <v>34</v>
      </c>
      <c r="B261" s="21">
        <v>992</v>
      </c>
      <c r="C261" s="22" t="s">
        <v>90</v>
      </c>
      <c r="D261" s="21" t="s">
        <v>153</v>
      </c>
      <c r="E261" s="22" t="s">
        <v>27</v>
      </c>
      <c r="F261" s="48">
        <f>F262</f>
        <v>605000</v>
      </c>
      <c r="G261" s="48">
        <f t="shared" si="141"/>
        <v>605000</v>
      </c>
      <c r="H261" s="48">
        <f t="shared" si="141"/>
        <v>225001.3</v>
      </c>
      <c r="I261" s="48">
        <f t="shared" si="106"/>
        <v>379998.7</v>
      </c>
      <c r="J261" s="48">
        <f t="shared" si="107"/>
        <v>37.19</v>
      </c>
      <c r="K261" s="48">
        <f t="shared" si="108"/>
        <v>37.19</v>
      </c>
    </row>
    <row r="262" spans="1:11" s="45" customFormat="1" ht="58.9" customHeight="1">
      <c r="A262" s="75" t="s">
        <v>511</v>
      </c>
      <c r="B262" s="39">
        <v>992</v>
      </c>
      <c r="C262" s="22" t="s">
        <v>90</v>
      </c>
      <c r="D262" s="44" t="s">
        <v>0</v>
      </c>
      <c r="E262" s="44" t="s">
        <v>27</v>
      </c>
      <c r="F262" s="24">
        <f>F263</f>
        <v>605000</v>
      </c>
      <c r="G262" s="24">
        <f t="shared" si="141"/>
        <v>605000</v>
      </c>
      <c r="H262" s="24">
        <f t="shared" si="141"/>
        <v>225001.3</v>
      </c>
      <c r="I262" s="24">
        <f t="shared" si="106"/>
        <v>379998.7</v>
      </c>
      <c r="J262" s="24">
        <f t="shared" si="107"/>
        <v>37.19</v>
      </c>
      <c r="K262" s="24">
        <f t="shared" si="108"/>
        <v>37.19</v>
      </c>
    </row>
    <row r="263" spans="1:11" s="45" customFormat="1" ht="76.900000000000006" customHeight="1">
      <c r="A263" s="75" t="s">
        <v>512</v>
      </c>
      <c r="B263" s="39">
        <v>992</v>
      </c>
      <c r="C263" s="22" t="s">
        <v>90</v>
      </c>
      <c r="D263" s="44" t="s">
        <v>1</v>
      </c>
      <c r="E263" s="44" t="s">
        <v>27</v>
      </c>
      <c r="F263" s="24">
        <f>F264</f>
        <v>605000</v>
      </c>
      <c r="G263" s="24">
        <f t="shared" si="141"/>
        <v>605000</v>
      </c>
      <c r="H263" s="24">
        <f t="shared" si="141"/>
        <v>225001.3</v>
      </c>
      <c r="I263" s="24">
        <f t="shared" si="106"/>
        <v>379998.7</v>
      </c>
      <c r="J263" s="24">
        <f t="shared" si="107"/>
        <v>37.19</v>
      </c>
      <c r="K263" s="24">
        <f t="shared" si="108"/>
        <v>37.19</v>
      </c>
    </row>
    <row r="264" spans="1:11" s="45" customFormat="1" ht="68.45" customHeight="1">
      <c r="A264" s="75" t="s">
        <v>513</v>
      </c>
      <c r="B264" s="39">
        <v>992</v>
      </c>
      <c r="C264" s="22" t="s">
        <v>90</v>
      </c>
      <c r="D264" s="44" t="s">
        <v>437</v>
      </c>
      <c r="E264" s="44" t="s">
        <v>27</v>
      </c>
      <c r="F264" s="24">
        <f>F265</f>
        <v>605000</v>
      </c>
      <c r="G264" s="24">
        <f t="shared" si="141"/>
        <v>605000</v>
      </c>
      <c r="H264" s="24">
        <f t="shared" si="141"/>
        <v>225001.3</v>
      </c>
      <c r="I264" s="24">
        <f t="shared" si="106"/>
        <v>379998.7</v>
      </c>
      <c r="J264" s="24">
        <f t="shared" si="107"/>
        <v>37.19</v>
      </c>
      <c r="K264" s="24">
        <f t="shared" si="108"/>
        <v>37.19</v>
      </c>
    </row>
    <row r="265" spans="1:11" s="25" customFormat="1" ht="15.6" customHeight="1">
      <c r="A265" s="21" t="s">
        <v>111</v>
      </c>
      <c r="B265" s="21">
        <v>992</v>
      </c>
      <c r="C265" s="22" t="s">
        <v>90</v>
      </c>
      <c r="D265" s="21" t="s">
        <v>436</v>
      </c>
      <c r="E265" s="22" t="s">
        <v>27</v>
      </c>
      <c r="F265" s="48">
        <f>F266</f>
        <v>605000</v>
      </c>
      <c r="G265" s="48">
        <f t="shared" si="141"/>
        <v>605000</v>
      </c>
      <c r="H265" s="48">
        <f t="shared" si="141"/>
        <v>225001.3</v>
      </c>
      <c r="I265" s="48">
        <f t="shared" si="106"/>
        <v>379998.7</v>
      </c>
      <c r="J265" s="48">
        <f t="shared" si="107"/>
        <v>37.19</v>
      </c>
      <c r="K265" s="48">
        <f t="shared" si="108"/>
        <v>37.19</v>
      </c>
    </row>
    <row r="266" spans="1:11" s="25" customFormat="1" ht="31.5">
      <c r="A266" s="26" t="s">
        <v>124</v>
      </c>
      <c r="B266" s="21">
        <v>992</v>
      </c>
      <c r="C266" s="22" t="s">
        <v>90</v>
      </c>
      <c r="D266" s="21" t="s">
        <v>436</v>
      </c>
      <c r="E266" s="22" t="s">
        <v>125</v>
      </c>
      <c r="F266" s="24">
        <v>605000</v>
      </c>
      <c r="G266" s="24">
        <v>605000</v>
      </c>
      <c r="H266" s="24">
        <v>225001.3</v>
      </c>
      <c r="I266" s="24">
        <f t="shared" si="106"/>
        <v>379998.7</v>
      </c>
      <c r="J266" s="24">
        <f t="shared" si="107"/>
        <v>37.19</v>
      </c>
      <c r="K266" s="24">
        <f t="shared" si="108"/>
        <v>37.19</v>
      </c>
    </row>
    <row r="267" spans="1:11" s="25" customFormat="1" ht="15.6" customHeight="1">
      <c r="A267" s="57" t="s">
        <v>93</v>
      </c>
      <c r="B267" s="57">
        <v>992</v>
      </c>
      <c r="C267" s="58" t="s">
        <v>95</v>
      </c>
      <c r="D267" s="57" t="s">
        <v>153</v>
      </c>
      <c r="E267" s="58" t="s">
        <v>27</v>
      </c>
      <c r="F267" s="59">
        <f>F268</f>
        <v>300000</v>
      </c>
      <c r="G267" s="59">
        <f t="shared" ref="G267:H271" si="142">G268</f>
        <v>300000</v>
      </c>
      <c r="H267" s="59">
        <f t="shared" si="142"/>
        <v>75311</v>
      </c>
      <c r="I267" s="59">
        <f t="shared" si="106"/>
        <v>224689</v>
      </c>
      <c r="J267" s="59">
        <f t="shared" si="107"/>
        <v>25.1</v>
      </c>
      <c r="K267" s="59">
        <f t="shared" si="108"/>
        <v>25.1</v>
      </c>
    </row>
    <row r="268" spans="1:11" s="25" customFormat="1" ht="15.6" customHeight="1">
      <c r="A268" s="21" t="s">
        <v>94</v>
      </c>
      <c r="B268" s="21">
        <v>992</v>
      </c>
      <c r="C268" s="22" t="s">
        <v>96</v>
      </c>
      <c r="D268" s="21" t="s">
        <v>153</v>
      </c>
      <c r="E268" s="22" t="s">
        <v>27</v>
      </c>
      <c r="F268" s="48">
        <f>F269</f>
        <v>300000</v>
      </c>
      <c r="G268" s="48">
        <f t="shared" si="142"/>
        <v>300000</v>
      </c>
      <c r="H268" s="48">
        <f t="shared" si="142"/>
        <v>75311</v>
      </c>
      <c r="I268" s="48">
        <f t="shared" si="106"/>
        <v>224689</v>
      </c>
      <c r="J268" s="48">
        <f t="shared" si="107"/>
        <v>25.1</v>
      </c>
      <c r="K268" s="48">
        <f t="shared" si="108"/>
        <v>25.1</v>
      </c>
    </row>
    <row r="269" spans="1:11" s="25" customFormat="1" ht="64.150000000000006" customHeight="1">
      <c r="A269" s="21" t="s">
        <v>381</v>
      </c>
      <c r="B269" s="21">
        <v>992</v>
      </c>
      <c r="C269" s="22" t="s">
        <v>96</v>
      </c>
      <c r="D269" s="21" t="s">
        <v>2</v>
      </c>
      <c r="E269" s="22" t="s">
        <v>27</v>
      </c>
      <c r="F269" s="24">
        <f>F270</f>
        <v>300000</v>
      </c>
      <c r="G269" s="24">
        <f t="shared" si="142"/>
        <v>300000</v>
      </c>
      <c r="H269" s="24">
        <f t="shared" si="142"/>
        <v>75311</v>
      </c>
      <c r="I269" s="24">
        <f t="shared" si="106"/>
        <v>224689</v>
      </c>
      <c r="J269" s="24">
        <f t="shared" si="107"/>
        <v>25.1</v>
      </c>
      <c r="K269" s="24">
        <f t="shared" si="108"/>
        <v>25.1</v>
      </c>
    </row>
    <row r="270" spans="1:11" s="25" customFormat="1" ht="46.9" customHeight="1">
      <c r="A270" s="22" t="s">
        <v>382</v>
      </c>
      <c r="B270" s="21">
        <v>992</v>
      </c>
      <c r="C270" s="22" t="s">
        <v>96</v>
      </c>
      <c r="D270" s="21" t="s">
        <v>3</v>
      </c>
      <c r="E270" s="22" t="s">
        <v>27</v>
      </c>
      <c r="F270" s="24">
        <f>F271</f>
        <v>300000</v>
      </c>
      <c r="G270" s="24">
        <f t="shared" si="142"/>
        <v>300000</v>
      </c>
      <c r="H270" s="24">
        <f t="shared" si="142"/>
        <v>75311</v>
      </c>
      <c r="I270" s="24">
        <f t="shared" si="106"/>
        <v>224689</v>
      </c>
      <c r="J270" s="24">
        <f t="shared" si="107"/>
        <v>25.1</v>
      </c>
      <c r="K270" s="24">
        <f t="shared" si="108"/>
        <v>25.1</v>
      </c>
    </row>
    <row r="271" spans="1:11" s="25" customFormat="1" ht="35.450000000000003" customHeight="1">
      <c r="A271" s="26" t="s">
        <v>383</v>
      </c>
      <c r="B271" s="21">
        <v>992</v>
      </c>
      <c r="C271" s="22" t="s">
        <v>96</v>
      </c>
      <c r="D271" s="21" t="s">
        <v>4</v>
      </c>
      <c r="E271" s="22" t="s">
        <v>27</v>
      </c>
      <c r="F271" s="24">
        <f>F272</f>
        <v>300000</v>
      </c>
      <c r="G271" s="24">
        <f t="shared" si="142"/>
        <v>300000</v>
      </c>
      <c r="H271" s="24">
        <f t="shared" si="142"/>
        <v>75311</v>
      </c>
      <c r="I271" s="24">
        <f t="shared" si="106"/>
        <v>224689</v>
      </c>
      <c r="J271" s="24">
        <f t="shared" si="107"/>
        <v>25.1</v>
      </c>
      <c r="K271" s="24">
        <f t="shared" si="108"/>
        <v>25.1</v>
      </c>
    </row>
    <row r="272" spans="1:11" s="25" customFormat="1" ht="31.5">
      <c r="A272" s="26" t="s">
        <v>124</v>
      </c>
      <c r="B272" s="21">
        <v>992</v>
      </c>
      <c r="C272" s="22" t="s">
        <v>96</v>
      </c>
      <c r="D272" s="21" t="s">
        <v>4</v>
      </c>
      <c r="E272" s="22" t="s">
        <v>125</v>
      </c>
      <c r="F272" s="24">
        <v>300000</v>
      </c>
      <c r="G272" s="24">
        <v>300000</v>
      </c>
      <c r="H272" s="24">
        <v>75311</v>
      </c>
      <c r="I272" s="24">
        <f t="shared" si="106"/>
        <v>224689</v>
      </c>
      <c r="J272" s="24">
        <f t="shared" si="107"/>
        <v>25.1</v>
      </c>
      <c r="K272" s="24">
        <f t="shared" si="108"/>
        <v>25.1</v>
      </c>
    </row>
    <row r="273" spans="1:11" s="25" customFormat="1" ht="15.6" customHeight="1">
      <c r="A273" s="57" t="s">
        <v>61</v>
      </c>
      <c r="B273" s="57">
        <v>992</v>
      </c>
      <c r="C273" s="96" t="s">
        <v>62</v>
      </c>
      <c r="D273" s="96" t="s">
        <v>153</v>
      </c>
      <c r="E273" s="96" t="s">
        <v>27</v>
      </c>
      <c r="F273" s="59">
        <f>F274+F280+F301</f>
        <v>61220591</v>
      </c>
      <c r="G273" s="59">
        <f t="shared" ref="G273:H273" si="143">G274+G280+G301</f>
        <v>62690514.240000002</v>
      </c>
      <c r="H273" s="59">
        <f t="shared" si="143"/>
        <v>21538265.859999999</v>
      </c>
      <c r="I273" s="59">
        <f t="shared" si="106"/>
        <v>41152248.380000003</v>
      </c>
      <c r="J273" s="59">
        <f t="shared" si="107"/>
        <v>35.18</v>
      </c>
      <c r="K273" s="59">
        <f t="shared" si="108"/>
        <v>34.36</v>
      </c>
    </row>
    <row r="274" spans="1:11" s="25" customFormat="1" ht="15.6" customHeight="1">
      <c r="A274" s="22" t="s">
        <v>35</v>
      </c>
      <c r="B274" s="21">
        <v>992</v>
      </c>
      <c r="C274" s="47" t="s">
        <v>50</v>
      </c>
      <c r="D274" s="47" t="s">
        <v>153</v>
      </c>
      <c r="E274" s="47" t="s">
        <v>27</v>
      </c>
      <c r="F274" s="24">
        <f>F275</f>
        <v>3528000</v>
      </c>
      <c r="G274" s="24">
        <f t="shared" ref="G274:H275" si="144">G275</f>
        <v>3816000</v>
      </c>
      <c r="H274" s="24">
        <f t="shared" si="144"/>
        <v>1375675.3</v>
      </c>
      <c r="I274" s="24">
        <f t="shared" si="106"/>
        <v>2440324.7000000002</v>
      </c>
      <c r="J274" s="24">
        <f t="shared" si="107"/>
        <v>38.99</v>
      </c>
      <c r="K274" s="24">
        <f t="shared" si="108"/>
        <v>36.049999999999997</v>
      </c>
    </row>
    <row r="275" spans="1:11" s="25" customFormat="1" ht="46.9" customHeight="1">
      <c r="A275" s="39" t="s">
        <v>341</v>
      </c>
      <c r="B275" s="21">
        <v>992</v>
      </c>
      <c r="C275" s="47" t="s">
        <v>50</v>
      </c>
      <c r="D275" s="47" t="s">
        <v>5</v>
      </c>
      <c r="E275" s="47" t="s">
        <v>27</v>
      </c>
      <c r="F275" s="24">
        <f>F276</f>
        <v>3528000</v>
      </c>
      <c r="G275" s="24">
        <f t="shared" si="144"/>
        <v>3816000</v>
      </c>
      <c r="H275" s="24">
        <f t="shared" si="144"/>
        <v>1375675.3</v>
      </c>
      <c r="I275" s="24">
        <f t="shared" si="106"/>
        <v>2440324.7000000002</v>
      </c>
      <c r="J275" s="24">
        <f t="shared" si="107"/>
        <v>38.99</v>
      </c>
      <c r="K275" s="24">
        <f t="shared" si="108"/>
        <v>36.049999999999997</v>
      </c>
    </row>
    <row r="276" spans="1:11" s="25" customFormat="1" ht="36.6" customHeight="1">
      <c r="A276" s="66" t="s">
        <v>385</v>
      </c>
      <c r="B276" s="21">
        <v>992</v>
      </c>
      <c r="C276" s="47" t="s">
        <v>50</v>
      </c>
      <c r="D276" s="47" t="s">
        <v>384</v>
      </c>
      <c r="E276" s="47" t="s">
        <v>27</v>
      </c>
      <c r="F276" s="24">
        <f>F278</f>
        <v>3528000</v>
      </c>
      <c r="G276" s="24">
        <f t="shared" ref="G276:H276" si="145">G278</f>
        <v>3816000</v>
      </c>
      <c r="H276" s="24">
        <f t="shared" si="145"/>
        <v>1375675.3</v>
      </c>
      <c r="I276" s="24">
        <f t="shared" si="106"/>
        <v>2440324.7000000002</v>
      </c>
      <c r="J276" s="24">
        <f t="shared" si="107"/>
        <v>38.99</v>
      </c>
      <c r="K276" s="24">
        <f t="shared" si="108"/>
        <v>36.049999999999997</v>
      </c>
    </row>
    <row r="277" spans="1:11" s="25" customFormat="1" ht="31.15" customHeight="1">
      <c r="A277" s="21" t="s">
        <v>388</v>
      </c>
      <c r="B277" s="21">
        <v>992</v>
      </c>
      <c r="C277" s="22">
        <v>1001</v>
      </c>
      <c r="D277" s="22" t="s">
        <v>387</v>
      </c>
      <c r="E277" s="22" t="s">
        <v>27</v>
      </c>
      <c r="F277" s="24">
        <f>F278</f>
        <v>3528000</v>
      </c>
      <c r="G277" s="24">
        <f t="shared" ref="G277:H278" si="146">G278</f>
        <v>3816000</v>
      </c>
      <c r="H277" s="24">
        <f t="shared" si="146"/>
        <v>1375675.3</v>
      </c>
      <c r="I277" s="24">
        <f t="shared" si="106"/>
        <v>2440324.7000000002</v>
      </c>
      <c r="J277" s="24">
        <f t="shared" si="107"/>
        <v>38.99</v>
      </c>
      <c r="K277" s="24">
        <f t="shared" si="108"/>
        <v>36.049999999999997</v>
      </c>
    </row>
    <row r="278" spans="1:11" s="25" customFormat="1" ht="15.6" customHeight="1">
      <c r="A278" s="21" t="s">
        <v>112</v>
      </c>
      <c r="B278" s="21">
        <v>992</v>
      </c>
      <c r="C278" s="22">
        <v>1001</v>
      </c>
      <c r="D278" s="22" t="s">
        <v>386</v>
      </c>
      <c r="E278" s="22" t="s">
        <v>27</v>
      </c>
      <c r="F278" s="24">
        <f>F279</f>
        <v>3528000</v>
      </c>
      <c r="G278" s="24">
        <f t="shared" si="146"/>
        <v>3816000</v>
      </c>
      <c r="H278" s="24">
        <f t="shared" si="146"/>
        <v>1375675.3</v>
      </c>
      <c r="I278" s="24">
        <f t="shared" si="106"/>
        <v>2440324.7000000002</v>
      </c>
      <c r="J278" s="24">
        <f t="shared" si="107"/>
        <v>38.99</v>
      </c>
      <c r="K278" s="24">
        <f t="shared" si="108"/>
        <v>36.049999999999997</v>
      </c>
    </row>
    <row r="279" spans="1:11" s="25" customFormat="1" ht="31.5">
      <c r="A279" s="21" t="s">
        <v>133</v>
      </c>
      <c r="B279" s="21">
        <v>992</v>
      </c>
      <c r="C279" s="22">
        <v>1001</v>
      </c>
      <c r="D279" s="22" t="s">
        <v>386</v>
      </c>
      <c r="E279" s="22" t="s">
        <v>134</v>
      </c>
      <c r="F279" s="24">
        <v>3528000</v>
      </c>
      <c r="G279" s="24">
        <v>3816000</v>
      </c>
      <c r="H279" s="24">
        <v>1375675.3</v>
      </c>
      <c r="I279" s="24">
        <f t="shared" si="106"/>
        <v>2440324.7000000002</v>
      </c>
      <c r="J279" s="24">
        <f t="shared" si="107"/>
        <v>38.99</v>
      </c>
      <c r="K279" s="24">
        <f t="shared" si="108"/>
        <v>36.049999999999997</v>
      </c>
    </row>
    <row r="280" spans="1:11" s="25" customFormat="1" ht="33.6" customHeight="1">
      <c r="A280" s="22" t="s">
        <v>76</v>
      </c>
      <c r="B280" s="21">
        <v>992</v>
      </c>
      <c r="C280" s="22" t="s">
        <v>77</v>
      </c>
      <c r="D280" s="22" t="s">
        <v>153</v>
      </c>
      <c r="E280" s="47" t="s">
        <v>27</v>
      </c>
      <c r="F280" s="48">
        <f>F281+F288</f>
        <v>55447612.840000004</v>
      </c>
      <c r="G280" s="48">
        <f t="shared" ref="G280:H280" si="147">G281+G288</f>
        <v>55841819.170000002</v>
      </c>
      <c r="H280" s="48">
        <f t="shared" si="147"/>
        <v>19717194.890000001</v>
      </c>
      <c r="I280" s="48">
        <f t="shared" si="106"/>
        <v>36124624.280000001</v>
      </c>
      <c r="J280" s="48">
        <f t="shared" si="107"/>
        <v>35.56</v>
      </c>
      <c r="K280" s="48">
        <f t="shared" si="108"/>
        <v>35.31</v>
      </c>
    </row>
    <row r="281" spans="1:11" s="25" customFormat="1" ht="54.6" customHeight="1">
      <c r="A281" s="39" t="s">
        <v>341</v>
      </c>
      <c r="B281" s="21">
        <v>992</v>
      </c>
      <c r="C281" s="47" t="s">
        <v>77</v>
      </c>
      <c r="D281" s="47" t="s">
        <v>5</v>
      </c>
      <c r="E281" s="47" t="s">
        <v>27</v>
      </c>
      <c r="F281" s="48">
        <f t="shared" ref="F281:H283" si="148">F282</f>
        <v>13962739.970000001</v>
      </c>
      <c r="G281" s="48">
        <f t="shared" si="148"/>
        <v>13962739.970000001</v>
      </c>
      <c r="H281" s="48">
        <f t="shared" si="148"/>
        <v>4254327.3</v>
      </c>
      <c r="I281" s="48">
        <f t="shared" si="106"/>
        <v>9708412.6699999999</v>
      </c>
      <c r="J281" s="48">
        <f t="shared" si="107"/>
        <v>30.47</v>
      </c>
      <c r="K281" s="48">
        <f t="shared" si="108"/>
        <v>30.47</v>
      </c>
    </row>
    <row r="282" spans="1:11" s="25" customFormat="1" ht="33.6" customHeight="1">
      <c r="A282" s="39" t="s">
        <v>24</v>
      </c>
      <c r="B282" s="47" t="s">
        <v>19</v>
      </c>
      <c r="C282" s="22" t="s">
        <v>77</v>
      </c>
      <c r="D282" s="22" t="s">
        <v>343</v>
      </c>
      <c r="E282" s="47" t="s">
        <v>27</v>
      </c>
      <c r="F282" s="48">
        <f>F283</f>
        <v>13962739.970000001</v>
      </c>
      <c r="G282" s="48">
        <f t="shared" si="148"/>
        <v>13962739.970000001</v>
      </c>
      <c r="H282" s="48">
        <f t="shared" si="148"/>
        <v>4254327.3</v>
      </c>
      <c r="I282" s="48">
        <f t="shared" si="106"/>
        <v>9708412.6699999999</v>
      </c>
      <c r="J282" s="48">
        <f t="shared" si="107"/>
        <v>30.47</v>
      </c>
      <c r="K282" s="48">
        <f t="shared" si="108"/>
        <v>30.47</v>
      </c>
    </row>
    <row r="283" spans="1:11" s="25" customFormat="1" ht="46.9" customHeight="1">
      <c r="A283" s="21" t="s">
        <v>389</v>
      </c>
      <c r="B283" s="21">
        <v>992</v>
      </c>
      <c r="C283" s="22" t="s">
        <v>77</v>
      </c>
      <c r="D283" s="22" t="s">
        <v>344</v>
      </c>
      <c r="E283" s="22" t="s">
        <v>27</v>
      </c>
      <c r="F283" s="24">
        <f>F284</f>
        <v>13962739.970000001</v>
      </c>
      <c r="G283" s="24">
        <f t="shared" si="148"/>
        <v>13962739.970000001</v>
      </c>
      <c r="H283" s="24">
        <f t="shared" si="148"/>
        <v>4254327.3</v>
      </c>
      <c r="I283" s="24">
        <f t="shared" si="106"/>
        <v>9708412.6699999999</v>
      </c>
      <c r="J283" s="24">
        <f t="shared" si="107"/>
        <v>30.47</v>
      </c>
      <c r="K283" s="24">
        <f t="shared" si="108"/>
        <v>30.47</v>
      </c>
    </row>
    <row r="284" spans="1:11" s="25" customFormat="1" ht="106.15" customHeight="1">
      <c r="A284" s="39" t="s">
        <v>237</v>
      </c>
      <c r="B284" s="39">
        <v>992</v>
      </c>
      <c r="C284" s="44" t="s">
        <v>77</v>
      </c>
      <c r="D284" s="44" t="s">
        <v>495</v>
      </c>
      <c r="E284" s="80" t="s">
        <v>27</v>
      </c>
      <c r="F284" s="24">
        <f>F285+F286+F287</f>
        <v>13962739.970000001</v>
      </c>
      <c r="G284" s="24">
        <f t="shared" ref="G284:H284" si="149">G285+G286+G287</f>
        <v>13962739.970000001</v>
      </c>
      <c r="H284" s="24">
        <f t="shared" si="149"/>
        <v>4254327.3</v>
      </c>
      <c r="I284" s="24">
        <f t="shared" si="106"/>
        <v>9708412.6699999999</v>
      </c>
      <c r="J284" s="24">
        <f t="shared" si="107"/>
        <v>30.47</v>
      </c>
      <c r="K284" s="24">
        <f t="shared" si="108"/>
        <v>30.47</v>
      </c>
    </row>
    <row r="285" spans="1:11" s="25" customFormat="1" ht="36" customHeight="1">
      <c r="A285" s="72" t="s">
        <v>124</v>
      </c>
      <c r="B285" s="39">
        <v>992</v>
      </c>
      <c r="C285" s="44" t="s">
        <v>77</v>
      </c>
      <c r="D285" s="44" t="s">
        <v>495</v>
      </c>
      <c r="E285" s="80" t="s">
        <v>125</v>
      </c>
      <c r="F285" s="24">
        <v>160000</v>
      </c>
      <c r="G285" s="24">
        <v>160000</v>
      </c>
      <c r="H285" s="24">
        <v>0</v>
      </c>
      <c r="I285" s="24">
        <f t="shared" si="106"/>
        <v>160000</v>
      </c>
      <c r="J285" s="24">
        <f t="shared" si="107"/>
        <v>0</v>
      </c>
      <c r="K285" s="24">
        <f t="shared" si="108"/>
        <v>0</v>
      </c>
    </row>
    <row r="286" spans="1:11" s="25" customFormat="1" ht="59.45" customHeight="1">
      <c r="A286" s="77" t="s">
        <v>133</v>
      </c>
      <c r="B286" s="39">
        <v>992</v>
      </c>
      <c r="C286" s="44" t="s">
        <v>77</v>
      </c>
      <c r="D286" s="44" t="s">
        <v>495</v>
      </c>
      <c r="E286" s="80" t="s">
        <v>134</v>
      </c>
      <c r="F286" s="24">
        <v>9756747.1699999999</v>
      </c>
      <c r="G286" s="24">
        <v>9756747.1699999999</v>
      </c>
      <c r="H286" s="24">
        <v>3733353</v>
      </c>
      <c r="I286" s="24">
        <f t="shared" si="106"/>
        <v>6023394.1699999999</v>
      </c>
      <c r="J286" s="24">
        <f t="shared" si="107"/>
        <v>38.26</v>
      </c>
      <c r="K286" s="24">
        <f t="shared" si="108"/>
        <v>38.26</v>
      </c>
    </row>
    <row r="287" spans="1:11" s="25" customFormat="1" ht="59.45" customHeight="1">
      <c r="A287" s="77" t="s">
        <v>133</v>
      </c>
      <c r="B287" s="39">
        <v>992</v>
      </c>
      <c r="C287" s="44" t="s">
        <v>77</v>
      </c>
      <c r="D287" s="44" t="s">
        <v>495</v>
      </c>
      <c r="E287" s="80" t="s">
        <v>136</v>
      </c>
      <c r="F287" s="24">
        <v>4045992.8</v>
      </c>
      <c r="G287" s="24">
        <v>4045992.8</v>
      </c>
      <c r="H287" s="24">
        <v>520974.3</v>
      </c>
      <c r="I287" s="24">
        <f t="shared" si="106"/>
        <v>3525018.5</v>
      </c>
      <c r="J287" s="24">
        <f t="shared" si="107"/>
        <v>12.88</v>
      </c>
      <c r="K287" s="24">
        <f t="shared" si="108"/>
        <v>12.88</v>
      </c>
    </row>
    <row r="288" spans="1:11" s="25" customFormat="1" ht="75.599999999999994" customHeight="1">
      <c r="A288" s="39" t="s">
        <v>392</v>
      </c>
      <c r="B288" s="21">
        <v>992</v>
      </c>
      <c r="C288" s="22" t="s">
        <v>77</v>
      </c>
      <c r="D288" s="22" t="s">
        <v>174</v>
      </c>
      <c r="E288" s="22" t="s">
        <v>27</v>
      </c>
      <c r="F288" s="48">
        <f>F289+F295</f>
        <v>41484872.869999997</v>
      </c>
      <c r="G288" s="48">
        <f t="shared" ref="G288:H288" si="150">G289+G295</f>
        <v>41879079.200000003</v>
      </c>
      <c r="H288" s="48">
        <f t="shared" si="150"/>
        <v>15462867.59</v>
      </c>
      <c r="I288" s="48">
        <f t="shared" si="106"/>
        <v>26416211.609999999</v>
      </c>
      <c r="J288" s="48">
        <f t="shared" si="107"/>
        <v>37.270000000000003</v>
      </c>
      <c r="K288" s="48">
        <f t="shared" si="108"/>
        <v>36.92</v>
      </c>
    </row>
    <row r="289" spans="1:11" s="25" customFormat="1" ht="58.35" customHeight="1">
      <c r="A289" s="39" t="s">
        <v>393</v>
      </c>
      <c r="B289" s="21">
        <v>992</v>
      </c>
      <c r="C289" s="22" t="s">
        <v>77</v>
      </c>
      <c r="D289" s="22" t="s">
        <v>6</v>
      </c>
      <c r="E289" s="22" t="s">
        <v>27</v>
      </c>
      <c r="F289" s="48">
        <f>F290</f>
        <v>6366471.4699999997</v>
      </c>
      <c r="G289" s="48">
        <f t="shared" ref="G289:H289" si="151">G290</f>
        <v>7679975</v>
      </c>
      <c r="H289" s="48">
        <f t="shared" si="151"/>
        <v>4969395.59</v>
      </c>
      <c r="I289" s="48">
        <f t="shared" si="106"/>
        <v>2710579.41</v>
      </c>
      <c r="J289" s="48">
        <f t="shared" si="107"/>
        <v>78.06</v>
      </c>
      <c r="K289" s="48">
        <f t="shared" si="108"/>
        <v>64.709999999999994</v>
      </c>
    </row>
    <row r="290" spans="1:11" s="25" customFormat="1" ht="58.35" customHeight="1">
      <c r="A290" s="39" t="s">
        <v>486</v>
      </c>
      <c r="B290" s="21">
        <v>992</v>
      </c>
      <c r="C290" s="22" t="s">
        <v>77</v>
      </c>
      <c r="D290" s="22" t="s">
        <v>394</v>
      </c>
      <c r="E290" s="22" t="s">
        <v>27</v>
      </c>
      <c r="F290" s="48">
        <f>F291+F293</f>
        <v>6366471.4699999997</v>
      </c>
      <c r="G290" s="48">
        <f t="shared" ref="G290:H290" si="152">G291+G293</f>
        <v>7679975</v>
      </c>
      <c r="H290" s="48">
        <f t="shared" si="152"/>
        <v>4969395.59</v>
      </c>
      <c r="I290" s="48">
        <f t="shared" ref="I290:I353" si="153">$G290-$H290</f>
        <v>2710579.41</v>
      </c>
      <c r="J290" s="48">
        <f t="shared" ref="J290:J353" si="154">$H290/$F290*100</f>
        <v>78.06</v>
      </c>
      <c r="K290" s="48">
        <f t="shared" ref="K290:K353" si="155">$H290/$G290*100</f>
        <v>64.709999999999994</v>
      </c>
    </row>
    <row r="291" spans="1:11" s="25" customFormat="1" ht="63.2" customHeight="1">
      <c r="A291" s="39" t="s">
        <v>258</v>
      </c>
      <c r="B291" s="21">
        <v>992</v>
      </c>
      <c r="C291" s="22" t="s">
        <v>77</v>
      </c>
      <c r="D291" s="22" t="s">
        <v>192</v>
      </c>
      <c r="E291" s="22" t="s">
        <v>27</v>
      </c>
      <c r="F291" s="48">
        <f>F292</f>
        <v>4715904.79</v>
      </c>
      <c r="G291" s="48">
        <f t="shared" ref="G291:H291" si="156">G292</f>
        <v>6029408.3200000003</v>
      </c>
      <c r="H291" s="48">
        <f t="shared" si="156"/>
        <v>3901381.86</v>
      </c>
      <c r="I291" s="48">
        <f t="shared" si="153"/>
        <v>2128026.46</v>
      </c>
      <c r="J291" s="48">
        <f t="shared" si="154"/>
        <v>82.73</v>
      </c>
      <c r="K291" s="48">
        <f t="shared" si="155"/>
        <v>64.709999999999994</v>
      </c>
    </row>
    <row r="292" spans="1:11" s="25" customFormat="1" ht="33.6" customHeight="1">
      <c r="A292" s="21" t="s">
        <v>135</v>
      </c>
      <c r="B292" s="21">
        <v>992</v>
      </c>
      <c r="C292" s="22" t="s">
        <v>77</v>
      </c>
      <c r="D292" s="22" t="s">
        <v>192</v>
      </c>
      <c r="E292" s="22" t="s">
        <v>136</v>
      </c>
      <c r="F292" s="62">
        <v>4715904.79</v>
      </c>
      <c r="G292" s="62">
        <v>6029408.3200000003</v>
      </c>
      <c r="H292" s="62">
        <v>3901381.86</v>
      </c>
      <c r="I292" s="62">
        <f t="shared" si="153"/>
        <v>2128026.46</v>
      </c>
      <c r="J292" s="62">
        <f t="shared" si="154"/>
        <v>82.73</v>
      </c>
      <c r="K292" s="62">
        <f t="shared" si="155"/>
        <v>64.709999999999994</v>
      </c>
    </row>
    <row r="293" spans="1:11" s="25" customFormat="1" ht="59.1" customHeight="1">
      <c r="A293" s="21" t="s">
        <v>259</v>
      </c>
      <c r="B293" s="21">
        <v>992</v>
      </c>
      <c r="C293" s="22" t="s">
        <v>77</v>
      </c>
      <c r="D293" s="22" t="s">
        <v>192</v>
      </c>
      <c r="E293" s="22" t="s">
        <v>27</v>
      </c>
      <c r="F293" s="24">
        <f>F294</f>
        <v>1650566.68</v>
      </c>
      <c r="G293" s="24">
        <f t="shared" ref="G293:H293" si="157">G294</f>
        <v>1650566.68</v>
      </c>
      <c r="H293" s="24">
        <f t="shared" si="157"/>
        <v>1068013.73</v>
      </c>
      <c r="I293" s="24">
        <f t="shared" si="153"/>
        <v>582552.94999999995</v>
      </c>
      <c r="J293" s="24">
        <f t="shared" si="154"/>
        <v>64.709999999999994</v>
      </c>
      <c r="K293" s="24">
        <f t="shared" si="155"/>
        <v>64.709999999999994</v>
      </c>
    </row>
    <row r="294" spans="1:11" s="25" customFormat="1" ht="31.5">
      <c r="A294" s="21" t="s">
        <v>135</v>
      </c>
      <c r="B294" s="21">
        <v>992</v>
      </c>
      <c r="C294" s="22" t="s">
        <v>77</v>
      </c>
      <c r="D294" s="22" t="s">
        <v>192</v>
      </c>
      <c r="E294" s="22" t="s">
        <v>136</v>
      </c>
      <c r="F294" s="24">
        <v>1650566.68</v>
      </c>
      <c r="G294" s="24">
        <v>1650566.68</v>
      </c>
      <c r="H294" s="24">
        <v>1068013.73</v>
      </c>
      <c r="I294" s="24">
        <f t="shared" si="153"/>
        <v>582552.94999999995</v>
      </c>
      <c r="J294" s="24">
        <f t="shared" si="154"/>
        <v>64.709999999999994</v>
      </c>
      <c r="K294" s="24">
        <f t="shared" si="155"/>
        <v>64.709999999999994</v>
      </c>
    </row>
    <row r="295" spans="1:11" s="25" customFormat="1" ht="81" customHeight="1">
      <c r="A295" s="77" t="s">
        <v>395</v>
      </c>
      <c r="B295" s="21">
        <v>992</v>
      </c>
      <c r="C295" s="22" t="s">
        <v>77</v>
      </c>
      <c r="D295" s="22" t="s">
        <v>208</v>
      </c>
      <c r="E295" s="22" t="s">
        <v>27</v>
      </c>
      <c r="F295" s="48">
        <f>F296</f>
        <v>35118401.399999999</v>
      </c>
      <c r="G295" s="48">
        <f t="shared" ref="G295:H295" si="158">G296</f>
        <v>34199104.200000003</v>
      </c>
      <c r="H295" s="48">
        <f t="shared" si="158"/>
        <v>10493472</v>
      </c>
      <c r="I295" s="48">
        <f t="shared" si="153"/>
        <v>23705632.199999999</v>
      </c>
      <c r="J295" s="48">
        <f t="shared" si="154"/>
        <v>29.88</v>
      </c>
      <c r="K295" s="48">
        <f t="shared" si="155"/>
        <v>30.68</v>
      </c>
    </row>
    <row r="296" spans="1:11" s="25" customFormat="1" ht="85.9" customHeight="1">
      <c r="A296" s="39" t="s">
        <v>206</v>
      </c>
      <c r="B296" s="21">
        <v>992</v>
      </c>
      <c r="C296" s="22" t="s">
        <v>77</v>
      </c>
      <c r="D296" s="22" t="s">
        <v>209</v>
      </c>
      <c r="E296" s="22" t="s">
        <v>27</v>
      </c>
      <c r="F296" s="48">
        <f>F297+F299</f>
        <v>35118401.399999999</v>
      </c>
      <c r="G296" s="48">
        <f t="shared" ref="G296:H296" si="159">G297+G299</f>
        <v>34199104.200000003</v>
      </c>
      <c r="H296" s="48">
        <f t="shared" si="159"/>
        <v>10493472</v>
      </c>
      <c r="I296" s="48">
        <f t="shared" si="153"/>
        <v>23705632.199999999</v>
      </c>
      <c r="J296" s="48">
        <f t="shared" si="154"/>
        <v>29.88</v>
      </c>
      <c r="K296" s="48">
        <f t="shared" si="155"/>
        <v>30.68</v>
      </c>
    </row>
    <row r="297" spans="1:11" s="25" customFormat="1" ht="79.900000000000006" customHeight="1">
      <c r="A297" s="39" t="s">
        <v>226</v>
      </c>
      <c r="B297" s="21">
        <v>992</v>
      </c>
      <c r="C297" s="22" t="s">
        <v>77</v>
      </c>
      <c r="D297" s="23" t="s">
        <v>244</v>
      </c>
      <c r="E297" s="22" t="s">
        <v>27</v>
      </c>
      <c r="F297" s="24">
        <f>F298</f>
        <v>13621230</v>
      </c>
      <c r="G297" s="24">
        <f t="shared" ref="G297:H297" si="160">G298</f>
        <v>13550400</v>
      </c>
      <c r="H297" s="24">
        <f t="shared" si="160"/>
        <v>10493472</v>
      </c>
      <c r="I297" s="24">
        <f t="shared" si="153"/>
        <v>3056928</v>
      </c>
      <c r="J297" s="24">
        <f t="shared" si="154"/>
        <v>77.040000000000006</v>
      </c>
      <c r="K297" s="24">
        <f t="shared" si="155"/>
        <v>77.44</v>
      </c>
    </row>
    <row r="298" spans="1:11" s="25" customFormat="1" ht="31.9" customHeight="1">
      <c r="A298" s="22" t="s">
        <v>131</v>
      </c>
      <c r="B298" s="21">
        <v>992</v>
      </c>
      <c r="C298" s="22" t="s">
        <v>77</v>
      </c>
      <c r="D298" s="23" t="s">
        <v>244</v>
      </c>
      <c r="E298" s="22" t="s">
        <v>132</v>
      </c>
      <c r="F298" s="24">
        <v>13621230</v>
      </c>
      <c r="G298" s="24">
        <v>13550400</v>
      </c>
      <c r="H298" s="24">
        <v>10493472</v>
      </c>
      <c r="I298" s="24">
        <f t="shared" si="153"/>
        <v>3056928</v>
      </c>
      <c r="J298" s="24">
        <f t="shared" si="154"/>
        <v>77.040000000000006</v>
      </c>
      <c r="K298" s="24">
        <f t="shared" si="155"/>
        <v>77.44</v>
      </c>
    </row>
    <row r="299" spans="1:11" s="25" customFormat="1" ht="66.599999999999994" customHeight="1">
      <c r="A299" s="39" t="s">
        <v>207</v>
      </c>
      <c r="B299" s="21">
        <v>992</v>
      </c>
      <c r="C299" s="22" t="s">
        <v>77</v>
      </c>
      <c r="D299" s="23" t="s">
        <v>566</v>
      </c>
      <c r="E299" s="22" t="s">
        <v>27</v>
      </c>
      <c r="F299" s="24">
        <f>F300</f>
        <v>21497171.399999999</v>
      </c>
      <c r="G299" s="24">
        <f t="shared" ref="G299:H299" si="161">G300</f>
        <v>20648704.199999999</v>
      </c>
      <c r="H299" s="24">
        <f t="shared" si="161"/>
        <v>0</v>
      </c>
      <c r="I299" s="24">
        <f t="shared" si="153"/>
        <v>20648704.199999999</v>
      </c>
      <c r="J299" s="24">
        <f t="shared" si="154"/>
        <v>0</v>
      </c>
      <c r="K299" s="24">
        <f t="shared" si="155"/>
        <v>0</v>
      </c>
    </row>
    <row r="300" spans="1:11" s="25" customFormat="1" ht="24.6" customHeight="1">
      <c r="A300" s="22" t="s">
        <v>131</v>
      </c>
      <c r="B300" s="21">
        <v>992</v>
      </c>
      <c r="C300" s="22" t="s">
        <v>77</v>
      </c>
      <c r="D300" s="23" t="s">
        <v>566</v>
      </c>
      <c r="E300" s="22" t="s">
        <v>132</v>
      </c>
      <c r="F300" s="24">
        <v>21497171.399999999</v>
      </c>
      <c r="G300" s="24">
        <v>20648704.199999999</v>
      </c>
      <c r="H300" s="24">
        <v>0</v>
      </c>
      <c r="I300" s="24">
        <f t="shared" si="153"/>
        <v>20648704.199999999</v>
      </c>
      <c r="J300" s="24">
        <f t="shared" si="154"/>
        <v>0</v>
      </c>
      <c r="K300" s="24">
        <f t="shared" si="155"/>
        <v>0</v>
      </c>
    </row>
    <row r="301" spans="1:11" s="25" customFormat="1" ht="15.6" customHeight="1">
      <c r="A301" s="21" t="s">
        <v>113</v>
      </c>
      <c r="B301" s="21">
        <v>992</v>
      </c>
      <c r="C301" s="22" t="s">
        <v>114</v>
      </c>
      <c r="D301" s="22" t="s">
        <v>153</v>
      </c>
      <c r="E301" s="22" t="s">
        <v>27</v>
      </c>
      <c r="F301" s="48">
        <f>F302+F312</f>
        <v>2244978.16</v>
      </c>
      <c r="G301" s="48">
        <f t="shared" ref="G301:H301" si="162">G302+G312</f>
        <v>3032695.07</v>
      </c>
      <c r="H301" s="48">
        <f t="shared" si="162"/>
        <v>445395.67</v>
      </c>
      <c r="I301" s="48">
        <f t="shared" si="153"/>
        <v>2587299.4</v>
      </c>
      <c r="J301" s="48">
        <f t="shared" si="154"/>
        <v>19.84</v>
      </c>
      <c r="K301" s="48">
        <f t="shared" si="155"/>
        <v>14.69</v>
      </c>
    </row>
    <row r="302" spans="1:11" s="25" customFormat="1" ht="54.6" customHeight="1">
      <c r="A302" s="39" t="s">
        <v>341</v>
      </c>
      <c r="B302" s="21">
        <v>992</v>
      </c>
      <c r="C302" s="47" t="s">
        <v>114</v>
      </c>
      <c r="D302" s="47" t="s">
        <v>5</v>
      </c>
      <c r="E302" s="47" t="s">
        <v>27</v>
      </c>
      <c r="F302" s="48">
        <f t="shared" ref="F302:H302" si="163">F303</f>
        <v>1000000</v>
      </c>
      <c r="G302" s="48">
        <f t="shared" si="163"/>
        <v>1000000</v>
      </c>
      <c r="H302" s="48">
        <f t="shared" si="163"/>
        <v>0</v>
      </c>
      <c r="I302" s="48">
        <f t="shared" si="153"/>
        <v>1000000</v>
      </c>
      <c r="J302" s="48">
        <f t="shared" si="154"/>
        <v>0</v>
      </c>
      <c r="K302" s="48">
        <f t="shared" si="155"/>
        <v>0</v>
      </c>
    </row>
    <row r="303" spans="1:11" s="25" customFormat="1" ht="15.6" customHeight="1">
      <c r="A303" s="39" t="s">
        <v>7</v>
      </c>
      <c r="B303" s="21">
        <v>992</v>
      </c>
      <c r="C303" s="22" t="s">
        <v>114</v>
      </c>
      <c r="D303" s="22" t="s">
        <v>396</v>
      </c>
      <c r="E303" s="22" t="s">
        <v>27</v>
      </c>
      <c r="F303" s="24">
        <f>F304+F309</f>
        <v>1000000</v>
      </c>
      <c r="G303" s="24">
        <f t="shared" ref="G303:H303" si="164">G304+G309</f>
        <v>1000000</v>
      </c>
      <c r="H303" s="24">
        <f t="shared" si="164"/>
        <v>0</v>
      </c>
      <c r="I303" s="24">
        <f t="shared" si="153"/>
        <v>1000000</v>
      </c>
      <c r="J303" s="24">
        <f t="shared" si="154"/>
        <v>0</v>
      </c>
      <c r="K303" s="24">
        <f t="shared" si="155"/>
        <v>0</v>
      </c>
    </row>
    <row r="304" spans="1:11" s="25" customFormat="1" ht="92.45" customHeight="1">
      <c r="A304" s="20" t="s">
        <v>397</v>
      </c>
      <c r="B304" s="21">
        <v>992</v>
      </c>
      <c r="C304" s="22" t="s">
        <v>114</v>
      </c>
      <c r="D304" s="23" t="s">
        <v>496</v>
      </c>
      <c r="E304" s="22" t="s">
        <v>27</v>
      </c>
      <c r="F304" s="24">
        <f>F307+F305</f>
        <v>1000000</v>
      </c>
      <c r="G304" s="24">
        <f t="shared" ref="G304:H304" si="165">G307+G305</f>
        <v>950000</v>
      </c>
      <c r="H304" s="24">
        <f t="shared" si="165"/>
        <v>0</v>
      </c>
      <c r="I304" s="24">
        <f t="shared" si="153"/>
        <v>950000</v>
      </c>
      <c r="J304" s="24">
        <f t="shared" si="154"/>
        <v>0</v>
      </c>
      <c r="K304" s="24">
        <f t="shared" si="155"/>
        <v>0</v>
      </c>
    </row>
    <row r="305" spans="1:11" s="25" customFormat="1" ht="63">
      <c r="A305" s="20" t="s">
        <v>498</v>
      </c>
      <c r="B305" s="21">
        <v>992</v>
      </c>
      <c r="C305" s="22" t="s">
        <v>114</v>
      </c>
      <c r="D305" s="23" t="s">
        <v>499</v>
      </c>
      <c r="E305" s="22" t="s">
        <v>27</v>
      </c>
      <c r="F305" s="24">
        <f>F306</f>
        <v>500000</v>
      </c>
      <c r="G305" s="24">
        <f t="shared" ref="G305:H305" si="166">G306</f>
        <v>450000</v>
      </c>
      <c r="H305" s="24">
        <f t="shared" si="166"/>
        <v>0</v>
      </c>
      <c r="I305" s="24">
        <f t="shared" si="153"/>
        <v>450000</v>
      </c>
      <c r="J305" s="24">
        <f t="shared" si="154"/>
        <v>0</v>
      </c>
      <c r="K305" s="24">
        <f t="shared" si="155"/>
        <v>0</v>
      </c>
    </row>
    <row r="306" spans="1:11" s="25" customFormat="1" ht="31.5">
      <c r="A306" s="26" t="s">
        <v>124</v>
      </c>
      <c r="B306" s="21">
        <v>992</v>
      </c>
      <c r="C306" s="22" t="s">
        <v>114</v>
      </c>
      <c r="D306" s="23" t="s">
        <v>499</v>
      </c>
      <c r="E306" s="22" t="s">
        <v>125</v>
      </c>
      <c r="F306" s="24">
        <v>500000</v>
      </c>
      <c r="G306" s="24">
        <v>450000</v>
      </c>
      <c r="H306" s="24">
        <v>0</v>
      </c>
      <c r="I306" s="24">
        <f t="shared" si="153"/>
        <v>450000</v>
      </c>
      <c r="J306" s="24">
        <f t="shared" si="154"/>
        <v>0</v>
      </c>
      <c r="K306" s="24">
        <f t="shared" si="155"/>
        <v>0</v>
      </c>
    </row>
    <row r="307" spans="1:11" s="25" customFormat="1" ht="66.599999999999994" customHeight="1">
      <c r="A307" s="20" t="s">
        <v>497</v>
      </c>
      <c r="B307" s="21">
        <v>992</v>
      </c>
      <c r="C307" s="22" t="s">
        <v>114</v>
      </c>
      <c r="D307" s="23" t="s">
        <v>494</v>
      </c>
      <c r="E307" s="22" t="s">
        <v>27</v>
      </c>
      <c r="F307" s="24">
        <f>F308</f>
        <v>500000</v>
      </c>
      <c r="G307" s="24">
        <f t="shared" ref="G307:H307" si="167">G308</f>
        <v>500000</v>
      </c>
      <c r="H307" s="24">
        <f t="shared" si="167"/>
        <v>0</v>
      </c>
      <c r="I307" s="24">
        <f t="shared" si="153"/>
        <v>500000</v>
      </c>
      <c r="J307" s="24">
        <f t="shared" si="154"/>
        <v>0</v>
      </c>
      <c r="K307" s="24">
        <f t="shared" si="155"/>
        <v>0</v>
      </c>
    </row>
    <row r="308" spans="1:11" s="25" customFormat="1" ht="31.5">
      <c r="A308" s="26" t="s">
        <v>124</v>
      </c>
      <c r="B308" s="21">
        <v>992</v>
      </c>
      <c r="C308" s="22" t="s">
        <v>114</v>
      </c>
      <c r="D308" s="23" t="s">
        <v>494</v>
      </c>
      <c r="E308" s="22" t="s">
        <v>125</v>
      </c>
      <c r="F308" s="24">
        <v>500000</v>
      </c>
      <c r="G308" s="24">
        <v>500000</v>
      </c>
      <c r="H308" s="24">
        <v>0</v>
      </c>
      <c r="I308" s="24">
        <f t="shared" si="153"/>
        <v>500000</v>
      </c>
      <c r="J308" s="24">
        <f t="shared" si="154"/>
        <v>0</v>
      </c>
      <c r="K308" s="24">
        <f t="shared" si="155"/>
        <v>0</v>
      </c>
    </row>
    <row r="309" spans="1:11" s="25" customFormat="1" ht="92.45" customHeight="1">
      <c r="A309" s="20" t="s">
        <v>534</v>
      </c>
      <c r="B309" s="21">
        <v>992</v>
      </c>
      <c r="C309" s="22" t="s">
        <v>114</v>
      </c>
      <c r="D309" s="23" t="s">
        <v>533</v>
      </c>
      <c r="E309" s="22" t="s">
        <v>27</v>
      </c>
      <c r="F309" s="24">
        <f>F310</f>
        <v>0</v>
      </c>
      <c r="G309" s="24">
        <f t="shared" ref="G309:H310" si="168">G310</f>
        <v>50000</v>
      </c>
      <c r="H309" s="24">
        <f t="shared" si="168"/>
        <v>0</v>
      </c>
      <c r="I309" s="24">
        <f t="shared" si="153"/>
        <v>50000</v>
      </c>
      <c r="J309" s="24" t="s">
        <v>578</v>
      </c>
      <c r="K309" s="24">
        <f t="shared" si="155"/>
        <v>0</v>
      </c>
    </row>
    <row r="310" spans="1:11" s="25" customFormat="1" ht="31.5">
      <c r="A310" s="20" t="s">
        <v>536</v>
      </c>
      <c r="B310" s="21">
        <v>992</v>
      </c>
      <c r="C310" s="22" t="s">
        <v>114</v>
      </c>
      <c r="D310" s="23" t="s">
        <v>535</v>
      </c>
      <c r="E310" s="22" t="s">
        <v>27</v>
      </c>
      <c r="F310" s="24">
        <f>F311</f>
        <v>0</v>
      </c>
      <c r="G310" s="24">
        <f t="shared" si="168"/>
        <v>50000</v>
      </c>
      <c r="H310" s="24">
        <f t="shared" si="168"/>
        <v>0</v>
      </c>
      <c r="I310" s="24">
        <f t="shared" si="153"/>
        <v>50000</v>
      </c>
      <c r="J310" s="24" t="s">
        <v>578</v>
      </c>
      <c r="K310" s="24">
        <f t="shared" si="155"/>
        <v>0</v>
      </c>
    </row>
    <row r="311" spans="1:11" s="25" customFormat="1" ht="31.5">
      <c r="A311" s="26" t="s">
        <v>124</v>
      </c>
      <c r="B311" s="21">
        <v>992</v>
      </c>
      <c r="C311" s="22" t="s">
        <v>114</v>
      </c>
      <c r="D311" s="23" t="s">
        <v>535</v>
      </c>
      <c r="E311" s="22" t="s">
        <v>125</v>
      </c>
      <c r="F311" s="24">
        <v>0</v>
      </c>
      <c r="G311" s="24">
        <v>50000</v>
      </c>
      <c r="H311" s="24">
        <v>0</v>
      </c>
      <c r="I311" s="24">
        <f t="shared" si="153"/>
        <v>50000</v>
      </c>
      <c r="J311" s="24" t="s">
        <v>578</v>
      </c>
      <c r="K311" s="24">
        <f t="shared" si="155"/>
        <v>0</v>
      </c>
    </row>
    <row r="312" spans="1:11" s="25" customFormat="1" ht="86.45" customHeight="1">
      <c r="A312" s="39" t="s">
        <v>398</v>
      </c>
      <c r="B312" s="21">
        <v>992</v>
      </c>
      <c r="C312" s="22" t="s">
        <v>114</v>
      </c>
      <c r="D312" s="22" t="s">
        <v>174</v>
      </c>
      <c r="E312" s="22" t="s">
        <v>27</v>
      </c>
      <c r="F312" s="48">
        <f t="shared" ref="F312:H313" si="169">F313</f>
        <v>1244978.1599999999</v>
      </c>
      <c r="G312" s="48">
        <f t="shared" si="169"/>
        <v>2032695.07</v>
      </c>
      <c r="H312" s="48">
        <f t="shared" si="169"/>
        <v>445395.67</v>
      </c>
      <c r="I312" s="48">
        <f t="shared" si="153"/>
        <v>1587299.4</v>
      </c>
      <c r="J312" s="48">
        <f t="shared" si="154"/>
        <v>35.78</v>
      </c>
      <c r="K312" s="48">
        <f t="shared" si="155"/>
        <v>21.91</v>
      </c>
    </row>
    <row r="313" spans="1:11" s="25" customFormat="1" ht="67.900000000000006" customHeight="1">
      <c r="A313" s="39" t="s">
        <v>206</v>
      </c>
      <c r="B313" s="21">
        <v>992</v>
      </c>
      <c r="C313" s="22" t="s">
        <v>114</v>
      </c>
      <c r="D313" s="22" t="s">
        <v>208</v>
      </c>
      <c r="E313" s="22" t="s">
        <v>27</v>
      </c>
      <c r="F313" s="48">
        <f t="shared" si="169"/>
        <v>1244978.1599999999</v>
      </c>
      <c r="G313" s="48">
        <f t="shared" si="169"/>
        <v>2032695.07</v>
      </c>
      <c r="H313" s="48">
        <f t="shared" si="169"/>
        <v>445395.67</v>
      </c>
      <c r="I313" s="48">
        <f t="shared" si="153"/>
        <v>1587299.4</v>
      </c>
      <c r="J313" s="48">
        <f t="shared" si="154"/>
        <v>35.78</v>
      </c>
      <c r="K313" s="48">
        <f t="shared" si="155"/>
        <v>21.91</v>
      </c>
    </row>
    <row r="314" spans="1:11" s="25" customFormat="1" ht="73.150000000000006" customHeight="1">
      <c r="A314" s="39" t="s">
        <v>226</v>
      </c>
      <c r="B314" s="21">
        <v>992</v>
      </c>
      <c r="C314" s="22" t="s">
        <v>114</v>
      </c>
      <c r="D314" s="23" t="s">
        <v>566</v>
      </c>
      <c r="E314" s="22" t="s">
        <v>27</v>
      </c>
      <c r="F314" s="48">
        <f>F315+F316</f>
        <v>1244978.1599999999</v>
      </c>
      <c r="G314" s="48">
        <f t="shared" ref="G314:H314" si="170">G315+G316</f>
        <v>2032695.07</v>
      </c>
      <c r="H314" s="48">
        <f t="shared" si="170"/>
        <v>445395.67</v>
      </c>
      <c r="I314" s="48">
        <f t="shared" si="153"/>
        <v>1587299.4</v>
      </c>
      <c r="J314" s="48">
        <f t="shared" si="154"/>
        <v>35.78</v>
      </c>
      <c r="K314" s="48">
        <f t="shared" si="155"/>
        <v>21.91</v>
      </c>
    </row>
    <row r="315" spans="1:11" s="25" customFormat="1" ht="34.35" customHeight="1">
      <c r="A315" s="21" t="s">
        <v>126</v>
      </c>
      <c r="B315" s="21">
        <v>992</v>
      </c>
      <c r="C315" s="22" t="s">
        <v>114</v>
      </c>
      <c r="D315" s="23" t="s">
        <v>566</v>
      </c>
      <c r="E315" s="22" t="s">
        <v>127</v>
      </c>
      <c r="F315" s="24">
        <v>972261.15</v>
      </c>
      <c r="G315" s="24">
        <v>972261.15</v>
      </c>
      <c r="H315" s="24">
        <v>445395.67</v>
      </c>
      <c r="I315" s="24">
        <f t="shared" si="153"/>
        <v>526865.48</v>
      </c>
      <c r="J315" s="24">
        <f t="shared" si="154"/>
        <v>45.81</v>
      </c>
      <c r="K315" s="24">
        <f t="shared" si="155"/>
        <v>45.81</v>
      </c>
    </row>
    <row r="316" spans="1:11" s="25" customFormat="1" ht="34.35" customHeight="1">
      <c r="A316" s="26" t="s">
        <v>124</v>
      </c>
      <c r="B316" s="21">
        <v>992</v>
      </c>
      <c r="C316" s="22" t="s">
        <v>114</v>
      </c>
      <c r="D316" s="23" t="s">
        <v>566</v>
      </c>
      <c r="E316" s="22" t="s">
        <v>125</v>
      </c>
      <c r="F316" s="24">
        <v>272717.01</v>
      </c>
      <c r="G316" s="24">
        <v>1060433.9199999999</v>
      </c>
      <c r="H316" s="24">
        <v>0</v>
      </c>
      <c r="I316" s="24">
        <f t="shared" si="153"/>
        <v>1060433.9199999999</v>
      </c>
      <c r="J316" s="24">
        <f t="shared" si="154"/>
        <v>0</v>
      </c>
      <c r="K316" s="24">
        <f t="shared" si="155"/>
        <v>0</v>
      </c>
    </row>
    <row r="317" spans="1:11" s="25" customFormat="1" ht="15.6" customHeight="1">
      <c r="A317" s="57" t="s">
        <v>44</v>
      </c>
      <c r="B317" s="57">
        <v>992</v>
      </c>
      <c r="C317" s="58" t="s">
        <v>53</v>
      </c>
      <c r="D317" s="58" t="s">
        <v>153</v>
      </c>
      <c r="E317" s="58" t="s">
        <v>27</v>
      </c>
      <c r="F317" s="59">
        <f>F318</f>
        <v>18300299.199999999</v>
      </c>
      <c r="G317" s="59">
        <f t="shared" ref="G317:H320" si="171">G318</f>
        <v>17944906.280000001</v>
      </c>
      <c r="H317" s="59">
        <f t="shared" si="171"/>
        <v>6777448.2999999998</v>
      </c>
      <c r="I317" s="59">
        <f t="shared" si="153"/>
        <v>11167457.98</v>
      </c>
      <c r="J317" s="59">
        <f t="shared" si="154"/>
        <v>37.03</v>
      </c>
      <c r="K317" s="59">
        <f t="shared" si="155"/>
        <v>37.770000000000003</v>
      </c>
    </row>
    <row r="318" spans="1:11" s="25" customFormat="1" ht="15.6" customHeight="1">
      <c r="A318" s="21" t="s">
        <v>204</v>
      </c>
      <c r="B318" s="21">
        <v>992</v>
      </c>
      <c r="C318" s="67" t="s">
        <v>205</v>
      </c>
      <c r="D318" s="67" t="s">
        <v>153</v>
      </c>
      <c r="E318" s="67" t="s">
        <v>27</v>
      </c>
      <c r="F318" s="48">
        <f>F319</f>
        <v>18300299.199999999</v>
      </c>
      <c r="G318" s="48">
        <f t="shared" si="171"/>
        <v>17944906.280000001</v>
      </c>
      <c r="H318" s="48">
        <f t="shared" si="171"/>
        <v>6777448.2999999998</v>
      </c>
      <c r="I318" s="48">
        <f t="shared" si="153"/>
        <v>11167457.98</v>
      </c>
      <c r="J318" s="48">
        <f t="shared" si="154"/>
        <v>37.03</v>
      </c>
      <c r="K318" s="48">
        <f t="shared" si="155"/>
        <v>37.770000000000003</v>
      </c>
    </row>
    <row r="319" spans="1:11" s="25" customFormat="1" ht="54.6" customHeight="1">
      <c r="A319" s="44" t="s">
        <v>399</v>
      </c>
      <c r="B319" s="21">
        <v>992</v>
      </c>
      <c r="C319" s="22" t="s">
        <v>205</v>
      </c>
      <c r="D319" s="22" t="s">
        <v>8</v>
      </c>
      <c r="E319" s="22" t="s">
        <v>27</v>
      </c>
      <c r="F319" s="48">
        <f>F320</f>
        <v>18300299.199999999</v>
      </c>
      <c r="G319" s="48">
        <f t="shared" si="171"/>
        <v>17944906.280000001</v>
      </c>
      <c r="H319" s="48">
        <f t="shared" si="171"/>
        <v>6777448.2999999998</v>
      </c>
      <c r="I319" s="48">
        <f t="shared" si="153"/>
        <v>11167457.98</v>
      </c>
      <c r="J319" s="48">
        <f t="shared" si="154"/>
        <v>37.03</v>
      </c>
      <c r="K319" s="48">
        <f t="shared" si="155"/>
        <v>37.770000000000003</v>
      </c>
    </row>
    <row r="320" spans="1:11" s="25" customFormat="1" ht="46.9" customHeight="1">
      <c r="A320" s="44" t="s">
        <v>400</v>
      </c>
      <c r="B320" s="21">
        <v>992</v>
      </c>
      <c r="C320" s="22" t="s">
        <v>205</v>
      </c>
      <c r="D320" s="22" t="s">
        <v>9</v>
      </c>
      <c r="E320" s="22" t="s">
        <v>27</v>
      </c>
      <c r="F320" s="48">
        <f>F321</f>
        <v>18300299.199999999</v>
      </c>
      <c r="G320" s="48">
        <f t="shared" si="171"/>
        <v>17944906.280000001</v>
      </c>
      <c r="H320" s="48">
        <f t="shared" si="171"/>
        <v>6777448.2999999998</v>
      </c>
      <c r="I320" s="48">
        <f t="shared" si="153"/>
        <v>11167457.98</v>
      </c>
      <c r="J320" s="48">
        <f t="shared" si="154"/>
        <v>37.03</v>
      </c>
      <c r="K320" s="48">
        <f t="shared" si="155"/>
        <v>37.770000000000003</v>
      </c>
    </row>
    <row r="321" spans="1:11" s="25" customFormat="1" ht="46.9" customHeight="1">
      <c r="A321" s="44" t="s">
        <v>400</v>
      </c>
      <c r="B321" s="21">
        <v>992</v>
      </c>
      <c r="C321" s="67" t="s">
        <v>205</v>
      </c>
      <c r="D321" s="22" t="s">
        <v>404</v>
      </c>
      <c r="E321" s="22" t="s">
        <v>27</v>
      </c>
      <c r="F321" s="48">
        <f>F324+F322+F326+F328+F330</f>
        <v>18300299.199999999</v>
      </c>
      <c r="G321" s="48">
        <f t="shared" ref="G321:H321" si="172">G324+G322+G326+G328+G330</f>
        <v>17944906.280000001</v>
      </c>
      <c r="H321" s="48">
        <f t="shared" si="172"/>
        <v>6777448.2999999998</v>
      </c>
      <c r="I321" s="48">
        <f t="shared" si="153"/>
        <v>11167457.98</v>
      </c>
      <c r="J321" s="48">
        <f t="shared" si="154"/>
        <v>37.03</v>
      </c>
      <c r="K321" s="48">
        <f t="shared" si="155"/>
        <v>37.770000000000003</v>
      </c>
    </row>
    <row r="322" spans="1:11" s="45" customFormat="1" ht="93.6" customHeight="1">
      <c r="A322" s="22" t="s">
        <v>116</v>
      </c>
      <c r="B322" s="21">
        <v>992</v>
      </c>
      <c r="C322" s="67" t="s">
        <v>205</v>
      </c>
      <c r="D322" s="67" t="s">
        <v>403</v>
      </c>
      <c r="E322" s="67" t="s">
        <v>27</v>
      </c>
      <c r="F322" s="24">
        <f>F323</f>
        <v>2690000</v>
      </c>
      <c r="G322" s="24">
        <f t="shared" ref="G322:H322" si="173">G323</f>
        <v>2690000</v>
      </c>
      <c r="H322" s="24">
        <f t="shared" si="173"/>
        <v>762540</v>
      </c>
      <c r="I322" s="24">
        <f t="shared" si="153"/>
        <v>1927460</v>
      </c>
      <c r="J322" s="24">
        <f t="shared" si="154"/>
        <v>28.35</v>
      </c>
      <c r="K322" s="24">
        <f t="shared" si="155"/>
        <v>28.35</v>
      </c>
    </row>
    <row r="323" spans="1:11" s="45" customFormat="1" ht="31.5">
      <c r="A323" s="26" t="s">
        <v>124</v>
      </c>
      <c r="B323" s="21">
        <v>992</v>
      </c>
      <c r="C323" s="67" t="s">
        <v>205</v>
      </c>
      <c r="D323" s="67" t="s">
        <v>403</v>
      </c>
      <c r="E323" s="67" t="s">
        <v>125</v>
      </c>
      <c r="F323" s="24">
        <v>2690000</v>
      </c>
      <c r="G323" s="24">
        <v>2690000</v>
      </c>
      <c r="H323" s="24">
        <v>762540</v>
      </c>
      <c r="I323" s="24">
        <f t="shared" si="153"/>
        <v>1927460</v>
      </c>
      <c r="J323" s="24">
        <f t="shared" si="154"/>
        <v>28.35</v>
      </c>
      <c r="K323" s="24">
        <f t="shared" si="155"/>
        <v>28.35</v>
      </c>
    </row>
    <row r="324" spans="1:11" s="45" customFormat="1" ht="49.15" customHeight="1">
      <c r="A324" s="22" t="s">
        <v>117</v>
      </c>
      <c r="B324" s="21">
        <v>992</v>
      </c>
      <c r="C324" s="67" t="s">
        <v>205</v>
      </c>
      <c r="D324" s="67" t="s">
        <v>402</v>
      </c>
      <c r="E324" s="67" t="s">
        <v>27</v>
      </c>
      <c r="F324" s="24">
        <f>F325</f>
        <v>1759968</v>
      </c>
      <c r="G324" s="24">
        <f t="shared" ref="G324:H324" si="174">G325</f>
        <v>1759968</v>
      </c>
      <c r="H324" s="24">
        <f t="shared" si="174"/>
        <v>352800</v>
      </c>
      <c r="I324" s="24">
        <f t="shared" si="153"/>
        <v>1407168</v>
      </c>
      <c r="J324" s="24">
        <f t="shared" si="154"/>
        <v>20.05</v>
      </c>
      <c r="K324" s="24">
        <f t="shared" si="155"/>
        <v>20.05</v>
      </c>
    </row>
    <row r="325" spans="1:11" s="45" customFormat="1" ht="31.5">
      <c r="A325" s="21" t="s">
        <v>124</v>
      </c>
      <c r="B325" s="21">
        <v>992</v>
      </c>
      <c r="C325" s="67" t="s">
        <v>205</v>
      </c>
      <c r="D325" s="67" t="s">
        <v>402</v>
      </c>
      <c r="E325" s="67" t="s">
        <v>125</v>
      </c>
      <c r="F325" s="24">
        <v>1759968</v>
      </c>
      <c r="G325" s="24">
        <v>1759968</v>
      </c>
      <c r="H325" s="24">
        <v>352800</v>
      </c>
      <c r="I325" s="24">
        <f t="shared" si="153"/>
        <v>1407168</v>
      </c>
      <c r="J325" s="24">
        <f t="shared" si="154"/>
        <v>20.05</v>
      </c>
      <c r="K325" s="24">
        <f t="shared" si="155"/>
        <v>20.05</v>
      </c>
    </row>
    <row r="326" spans="1:11" s="25" customFormat="1" ht="46.9" customHeight="1">
      <c r="A326" s="21" t="s">
        <v>150</v>
      </c>
      <c r="B326" s="21">
        <v>992</v>
      </c>
      <c r="C326" s="67" t="s">
        <v>205</v>
      </c>
      <c r="D326" s="67" t="s">
        <v>405</v>
      </c>
      <c r="E326" s="67" t="s">
        <v>27</v>
      </c>
      <c r="F326" s="24">
        <f>F327</f>
        <v>13494938.279999999</v>
      </c>
      <c r="G326" s="24">
        <f t="shared" ref="G326:H326" si="175">G327</f>
        <v>13494938.279999999</v>
      </c>
      <c r="H326" s="24">
        <f t="shared" si="175"/>
        <v>5662108.2999999998</v>
      </c>
      <c r="I326" s="24">
        <f t="shared" si="153"/>
        <v>7832829.9800000004</v>
      </c>
      <c r="J326" s="24">
        <f t="shared" si="154"/>
        <v>41.96</v>
      </c>
      <c r="K326" s="24">
        <f t="shared" si="155"/>
        <v>41.96</v>
      </c>
    </row>
    <row r="327" spans="1:11" s="25" customFormat="1" ht="15.75">
      <c r="A327" s="21" t="s">
        <v>151</v>
      </c>
      <c r="B327" s="21">
        <v>992</v>
      </c>
      <c r="C327" s="67" t="s">
        <v>205</v>
      </c>
      <c r="D327" s="67" t="s">
        <v>405</v>
      </c>
      <c r="E327" s="67" t="s">
        <v>152</v>
      </c>
      <c r="F327" s="24">
        <v>13494938.279999999</v>
      </c>
      <c r="G327" s="24">
        <v>13494938.279999999</v>
      </c>
      <c r="H327" s="24">
        <v>5662108.2999999998</v>
      </c>
      <c r="I327" s="48">
        <f t="shared" si="153"/>
        <v>7832829.9800000004</v>
      </c>
      <c r="J327" s="48">
        <f t="shared" si="154"/>
        <v>41.96</v>
      </c>
      <c r="K327" s="48">
        <f t="shared" si="155"/>
        <v>41.96</v>
      </c>
    </row>
    <row r="328" spans="1:11" s="25" customFormat="1" ht="46.9" customHeight="1">
      <c r="A328" s="39" t="s">
        <v>246</v>
      </c>
      <c r="B328" s="21">
        <v>992</v>
      </c>
      <c r="C328" s="67" t="s">
        <v>205</v>
      </c>
      <c r="D328" s="78" t="s">
        <v>401</v>
      </c>
      <c r="E328" s="67" t="s">
        <v>27</v>
      </c>
      <c r="F328" s="48">
        <f>F329</f>
        <v>337623.27</v>
      </c>
      <c r="G328" s="48">
        <f t="shared" ref="G328:H328" si="176">G329</f>
        <v>0</v>
      </c>
      <c r="H328" s="48">
        <f t="shared" si="176"/>
        <v>0</v>
      </c>
      <c r="I328" s="48">
        <f t="shared" si="153"/>
        <v>0</v>
      </c>
      <c r="J328" s="48">
        <f t="shared" si="154"/>
        <v>0</v>
      </c>
      <c r="K328" s="48" t="s">
        <v>578</v>
      </c>
    </row>
    <row r="329" spans="1:11" s="25" customFormat="1" ht="31.5">
      <c r="A329" s="26" t="s">
        <v>124</v>
      </c>
      <c r="B329" s="21">
        <v>992</v>
      </c>
      <c r="C329" s="67" t="s">
        <v>205</v>
      </c>
      <c r="D329" s="78" t="s">
        <v>401</v>
      </c>
      <c r="E329" s="67" t="s">
        <v>125</v>
      </c>
      <c r="F329" s="71">
        <v>337623.27</v>
      </c>
      <c r="G329" s="71">
        <v>0</v>
      </c>
      <c r="H329" s="71">
        <v>0</v>
      </c>
      <c r="I329" s="71">
        <f t="shared" si="153"/>
        <v>0</v>
      </c>
      <c r="J329" s="71">
        <f t="shared" si="154"/>
        <v>0</v>
      </c>
      <c r="K329" s="71" t="s">
        <v>578</v>
      </c>
    </row>
    <row r="330" spans="1:11" s="25" customFormat="1" ht="46.9" customHeight="1">
      <c r="A330" s="39" t="s">
        <v>260</v>
      </c>
      <c r="B330" s="21">
        <v>992</v>
      </c>
      <c r="C330" s="67" t="s">
        <v>205</v>
      </c>
      <c r="D330" s="78" t="s">
        <v>401</v>
      </c>
      <c r="E330" s="67" t="s">
        <v>27</v>
      </c>
      <c r="F330" s="48">
        <f>F331</f>
        <v>17769.650000000001</v>
      </c>
      <c r="G330" s="48">
        <f t="shared" ref="G330:H330" si="177">G331</f>
        <v>0</v>
      </c>
      <c r="H330" s="48">
        <f t="shared" si="177"/>
        <v>0</v>
      </c>
      <c r="I330" s="48">
        <f t="shared" si="153"/>
        <v>0</v>
      </c>
      <c r="J330" s="48">
        <f t="shared" si="154"/>
        <v>0</v>
      </c>
      <c r="K330" s="48" t="s">
        <v>578</v>
      </c>
    </row>
    <row r="331" spans="1:11" s="25" customFormat="1" ht="31.5">
      <c r="A331" s="26" t="s">
        <v>124</v>
      </c>
      <c r="B331" s="21">
        <v>992</v>
      </c>
      <c r="C331" s="67" t="s">
        <v>205</v>
      </c>
      <c r="D331" s="78" t="s">
        <v>401</v>
      </c>
      <c r="E331" s="67" t="s">
        <v>125</v>
      </c>
      <c r="F331" s="48">
        <v>17769.650000000001</v>
      </c>
      <c r="G331" s="48">
        <v>0</v>
      </c>
      <c r="H331" s="48">
        <v>0</v>
      </c>
      <c r="I331" s="24">
        <f t="shared" si="153"/>
        <v>0</v>
      </c>
      <c r="J331" s="24">
        <f t="shared" si="154"/>
        <v>0</v>
      </c>
      <c r="K331" s="24" t="s">
        <v>578</v>
      </c>
    </row>
    <row r="332" spans="1:11" s="45" customFormat="1" ht="33" customHeight="1">
      <c r="A332" s="57" t="s">
        <v>79</v>
      </c>
      <c r="B332" s="57">
        <v>992</v>
      </c>
      <c r="C332" s="58" t="s">
        <v>80</v>
      </c>
      <c r="D332" s="57" t="s">
        <v>153</v>
      </c>
      <c r="E332" s="58" t="s">
        <v>27</v>
      </c>
      <c r="F332" s="52">
        <f>F333</f>
        <v>4700000</v>
      </c>
      <c r="G332" s="52">
        <f t="shared" ref="G332:H334" si="178">G333</f>
        <v>5550573.3600000003</v>
      </c>
      <c r="H332" s="52">
        <f t="shared" si="178"/>
        <v>3231506.66</v>
      </c>
      <c r="I332" s="52">
        <f t="shared" si="153"/>
        <v>2319066.7000000002</v>
      </c>
      <c r="J332" s="52">
        <f t="shared" si="154"/>
        <v>68.760000000000005</v>
      </c>
      <c r="K332" s="52">
        <f t="shared" si="155"/>
        <v>58.22</v>
      </c>
    </row>
    <row r="333" spans="1:11" s="45" customFormat="1" ht="15.6" customHeight="1">
      <c r="A333" s="21" t="s">
        <v>81</v>
      </c>
      <c r="B333" s="21">
        <v>992</v>
      </c>
      <c r="C333" s="22" t="s">
        <v>82</v>
      </c>
      <c r="D333" s="21" t="s">
        <v>153</v>
      </c>
      <c r="E333" s="22" t="s">
        <v>27</v>
      </c>
      <c r="F333" s="24">
        <f>F334</f>
        <v>4700000</v>
      </c>
      <c r="G333" s="24">
        <f t="shared" si="178"/>
        <v>5550573.3600000003</v>
      </c>
      <c r="H333" s="24">
        <f t="shared" si="178"/>
        <v>3231506.66</v>
      </c>
      <c r="I333" s="24">
        <f t="shared" si="153"/>
        <v>2319066.7000000002</v>
      </c>
      <c r="J333" s="24">
        <f t="shared" si="154"/>
        <v>68.760000000000005</v>
      </c>
      <c r="K333" s="24">
        <f t="shared" si="155"/>
        <v>58.22</v>
      </c>
    </row>
    <row r="334" spans="1:11" s="45" customFormat="1" ht="46.9" customHeight="1">
      <c r="A334" s="44" t="s">
        <v>406</v>
      </c>
      <c r="B334" s="21">
        <v>992</v>
      </c>
      <c r="C334" s="22" t="s">
        <v>82</v>
      </c>
      <c r="D334" s="21" t="s">
        <v>160</v>
      </c>
      <c r="E334" s="22" t="s">
        <v>27</v>
      </c>
      <c r="F334" s="24">
        <f>F335</f>
        <v>4700000</v>
      </c>
      <c r="G334" s="24">
        <f t="shared" si="178"/>
        <v>5550573.3600000003</v>
      </c>
      <c r="H334" s="24">
        <f t="shared" si="178"/>
        <v>3231506.66</v>
      </c>
      <c r="I334" s="24">
        <f t="shared" si="153"/>
        <v>2319066.7000000002</v>
      </c>
      <c r="J334" s="24">
        <f t="shared" si="154"/>
        <v>68.760000000000005</v>
      </c>
      <c r="K334" s="24">
        <f t="shared" si="155"/>
        <v>58.22</v>
      </c>
    </row>
    <row r="335" spans="1:11" s="45" customFormat="1" ht="15.6" customHeight="1">
      <c r="A335" s="66" t="s">
        <v>407</v>
      </c>
      <c r="B335" s="21">
        <v>992</v>
      </c>
      <c r="C335" s="22" t="s">
        <v>82</v>
      </c>
      <c r="D335" s="21" t="s">
        <v>162</v>
      </c>
      <c r="E335" s="22" t="s">
        <v>27</v>
      </c>
      <c r="F335" s="24">
        <f>F337</f>
        <v>4700000</v>
      </c>
      <c r="G335" s="24">
        <f t="shared" ref="G335:H335" si="179">G337</f>
        <v>5550573.3600000003</v>
      </c>
      <c r="H335" s="24">
        <f t="shared" si="179"/>
        <v>3231506.66</v>
      </c>
      <c r="I335" s="24">
        <f t="shared" si="153"/>
        <v>2319066.7000000002</v>
      </c>
      <c r="J335" s="24">
        <f t="shared" si="154"/>
        <v>68.760000000000005</v>
      </c>
      <c r="K335" s="24">
        <f t="shared" si="155"/>
        <v>58.22</v>
      </c>
    </row>
    <row r="336" spans="1:11" s="45" customFormat="1" ht="31.15" customHeight="1">
      <c r="A336" s="66" t="s">
        <v>409</v>
      </c>
      <c r="B336" s="21">
        <v>992</v>
      </c>
      <c r="C336" s="22" t="s">
        <v>82</v>
      </c>
      <c r="D336" s="21" t="s">
        <v>408</v>
      </c>
      <c r="E336" s="22" t="s">
        <v>27</v>
      </c>
      <c r="F336" s="24">
        <f>F338</f>
        <v>4700000</v>
      </c>
      <c r="G336" s="24">
        <f t="shared" ref="G336:H336" si="180">G338</f>
        <v>5550573.3600000003</v>
      </c>
      <c r="H336" s="24">
        <f t="shared" si="180"/>
        <v>3231506.66</v>
      </c>
      <c r="I336" s="24">
        <f t="shared" si="153"/>
        <v>2319066.7000000002</v>
      </c>
      <c r="J336" s="24">
        <f t="shared" si="154"/>
        <v>68.760000000000005</v>
      </c>
      <c r="K336" s="24">
        <f t="shared" si="155"/>
        <v>58.22</v>
      </c>
    </row>
    <row r="337" spans="1:11" s="45" customFormat="1" ht="46.9" customHeight="1">
      <c r="A337" s="21" t="s">
        <v>410</v>
      </c>
      <c r="B337" s="21">
        <v>992</v>
      </c>
      <c r="C337" s="22" t="s">
        <v>82</v>
      </c>
      <c r="D337" s="21" t="s">
        <v>411</v>
      </c>
      <c r="E337" s="22" t="s">
        <v>27</v>
      </c>
      <c r="F337" s="24">
        <f>F338</f>
        <v>4700000</v>
      </c>
      <c r="G337" s="24">
        <f t="shared" ref="G337:H337" si="181">G338</f>
        <v>5550573.3600000003</v>
      </c>
      <c r="H337" s="24">
        <f t="shared" si="181"/>
        <v>3231506.66</v>
      </c>
      <c r="I337" s="24">
        <f t="shared" si="153"/>
        <v>2319066.7000000002</v>
      </c>
      <c r="J337" s="24">
        <f t="shared" si="154"/>
        <v>68.760000000000005</v>
      </c>
      <c r="K337" s="24">
        <f t="shared" si="155"/>
        <v>58.22</v>
      </c>
    </row>
    <row r="338" spans="1:11" s="25" customFormat="1" ht="15.75">
      <c r="A338" s="21" t="s">
        <v>137</v>
      </c>
      <c r="B338" s="21">
        <v>992</v>
      </c>
      <c r="C338" s="22" t="s">
        <v>82</v>
      </c>
      <c r="D338" s="21" t="s">
        <v>411</v>
      </c>
      <c r="E338" s="22" t="s">
        <v>138</v>
      </c>
      <c r="F338" s="24">
        <v>4700000</v>
      </c>
      <c r="G338" s="24">
        <v>5550573.3600000003</v>
      </c>
      <c r="H338" s="24">
        <v>3231506.66</v>
      </c>
      <c r="I338" s="24">
        <f t="shared" si="153"/>
        <v>2319066.7000000002</v>
      </c>
      <c r="J338" s="24">
        <f t="shared" si="154"/>
        <v>68.760000000000005</v>
      </c>
      <c r="K338" s="24">
        <f t="shared" si="155"/>
        <v>58.22</v>
      </c>
    </row>
    <row r="339" spans="1:11" s="25" customFormat="1" ht="31.15" customHeight="1">
      <c r="A339" s="57" t="s">
        <v>30</v>
      </c>
      <c r="B339" s="57">
        <v>992</v>
      </c>
      <c r="C339" s="96" t="s">
        <v>72</v>
      </c>
      <c r="D339" s="96" t="s">
        <v>153</v>
      </c>
      <c r="E339" s="96" t="s">
        <v>27</v>
      </c>
      <c r="F339" s="52">
        <f t="shared" ref="F339:H344" si="182">F340</f>
        <v>72000</v>
      </c>
      <c r="G339" s="52">
        <f t="shared" si="182"/>
        <v>72000</v>
      </c>
      <c r="H339" s="52">
        <f t="shared" si="182"/>
        <v>9129.65</v>
      </c>
      <c r="I339" s="52">
        <f t="shared" si="153"/>
        <v>62870.35</v>
      </c>
      <c r="J339" s="52">
        <f t="shared" si="154"/>
        <v>12.68</v>
      </c>
      <c r="K339" s="52">
        <f t="shared" si="155"/>
        <v>12.68</v>
      </c>
    </row>
    <row r="340" spans="1:11" s="45" customFormat="1" ht="31.15" customHeight="1">
      <c r="A340" s="21" t="s">
        <v>73</v>
      </c>
      <c r="B340" s="21">
        <v>992</v>
      </c>
      <c r="C340" s="22" t="s">
        <v>412</v>
      </c>
      <c r="D340" s="21" t="s">
        <v>153</v>
      </c>
      <c r="E340" s="22" t="s">
        <v>27</v>
      </c>
      <c r="F340" s="24">
        <f t="shared" si="182"/>
        <v>72000</v>
      </c>
      <c r="G340" s="24">
        <f t="shared" si="182"/>
        <v>72000</v>
      </c>
      <c r="H340" s="24">
        <f t="shared" si="182"/>
        <v>9129.65</v>
      </c>
      <c r="I340" s="24">
        <f t="shared" si="153"/>
        <v>62870.35</v>
      </c>
      <c r="J340" s="24">
        <f t="shared" si="154"/>
        <v>12.68</v>
      </c>
      <c r="K340" s="24">
        <f t="shared" si="155"/>
        <v>12.68</v>
      </c>
    </row>
    <row r="341" spans="1:11" s="25" customFormat="1" ht="65.45" customHeight="1">
      <c r="A341" s="22" t="s">
        <v>365</v>
      </c>
      <c r="B341" s="21">
        <v>992</v>
      </c>
      <c r="C341" s="22" t="s">
        <v>412</v>
      </c>
      <c r="D341" s="21" t="s">
        <v>154</v>
      </c>
      <c r="E341" s="22" t="s">
        <v>27</v>
      </c>
      <c r="F341" s="48">
        <f t="shared" si="182"/>
        <v>72000</v>
      </c>
      <c r="G341" s="48">
        <f t="shared" si="182"/>
        <v>72000</v>
      </c>
      <c r="H341" s="48">
        <f t="shared" si="182"/>
        <v>9129.65</v>
      </c>
      <c r="I341" s="48">
        <f t="shared" si="153"/>
        <v>62870.35</v>
      </c>
      <c r="J341" s="48">
        <f t="shared" si="154"/>
        <v>12.68</v>
      </c>
      <c r="K341" s="48">
        <f t="shared" si="155"/>
        <v>12.68</v>
      </c>
    </row>
    <row r="342" spans="1:11" s="45" customFormat="1" ht="35.450000000000003" customHeight="1">
      <c r="A342" s="21" t="s">
        <v>363</v>
      </c>
      <c r="B342" s="21">
        <v>992</v>
      </c>
      <c r="C342" s="22" t="s">
        <v>412</v>
      </c>
      <c r="D342" s="21" t="s">
        <v>283</v>
      </c>
      <c r="E342" s="22" t="s">
        <v>27</v>
      </c>
      <c r="F342" s="48">
        <f t="shared" si="182"/>
        <v>72000</v>
      </c>
      <c r="G342" s="48">
        <f t="shared" si="182"/>
        <v>72000</v>
      </c>
      <c r="H342" s="48">
        <f t="shared" si="182"/>
        <v>9129.65</v>
      </c>
      <c r="I342" s="48">
        <f t="shared" si="153"/>
        <v>62870.35</v>
      </c>
      <c r="J342" s="48">
        <f t="shared" si="154"/>
        <v>12.68</v>
      </c>
      <c r="K342" s="48">
        <f t="shared" si="155"/>
        <v>12.68</v>
      </c>
    </row>
    <row r="343" spans="1:11" s="45" customFormat="1" ht="15.6" customHeight="1">
      <c r="A343" s="21" t="s">
        <v>364</v>
      </c>
      <c r="B343" s="21">
        <v>992</v>
      </c>
      <c r="C343" s="22" t="s">
        <v>412</v>
      </c>
      <c r="D343" s="21" t="s">
        <v>280</v>
      </c>
      <c r="E343" s="22" t="s">
        <v>27</v>
      </c>
      <c r="F343" s="48">
        <f t="shared" si="182"/>
        <v>72000</v>
      </c>
      <c r="G343" s="48">
        <f t="shared" si="182"/>
        <v>72000</v>
      </c>
      <c r="H343" s="48">
        <f t="shared" si="182"/>
        <v>9129.65</v>
      </c>
      <c r="I343" s="48">
        <f t="shared" si="153"/>
        <v>62870.35</v>
      </c>
      <c r="J343" s="48">
        <f t="shared" si="154"/>
        <v>12.68</v>
      </c>
      <c r="K343" s="48">
        <f t="shared" si="155"/>
        <v>12.68</v>
      </c>
    </row>
    <row r="344" spans="1:11" s="45" customFormat="1" ht="15.6" customHeight="1">
      <c r="A344" s="21" t="s">
        <v>41</v>
      </c>
      <c r="B344" s="21">
        <v>992</v>
      </c>
      <c r="C344" s="22" t="s">
        <v>412</v>
      </c>
      <c r="D344" s="21" t="s">
        <v>413</v>
      </c>
      <c r="E344" s="22" t="s">
        <v>27</v>
      </c>
      <c r="F344" s="24">
        <f t="shared" si="182"/>
        <v>72000</v>
      </c>
      <c r="G344" s="24">
        <f t="shared" si="182"/>
        <v>72000</v>
      </c>
      <c r="H344" s="24">
        <f t="shared" si="182"/>
        <v>9129.65</v>
      </c>
      <c r="I344" s="24">
        <f t="shared" si="153"/>
        <v>62870.35</v>
      </c>
      <c r="J344" s="24">
        <f t="shared" si="154"/>
        <v>12.68</v>
      </c>
      <c r="K344" s="24">
        <f t="shared" si="155"/>
        <v>12.68</v>
      </c>
    </row>
    <row r="345" spans="1:11" s="45" customFormat="1" ht="15.75">
      <c r="A345" s="21" t="s">
        <v>120</v>
      </c>
      <c r="B345" s="21">
        <v>992</v>
      </c>
      <c r="C345" s="22" t="s">
        <v>412</v>
      </c>
      <c r="D345" s="21" t="s">
        <v>413</v>
      </c>
      <c r="E345" s="22" t="s">
        <v>121</v>
      </c>
      <c r="F345" s="24">
        <v>72000</v>
      </c>
      <c r="G345" s="24">
        <v>72000</v>
      </c>
      <c r="H345" s="24">
        <v>9129.65</v>
      </c>
      <c r="I345" s="24">
        <f t="shared" si="153"/>
        <v>62870.35</v>
      </c>
      <c r="J345" s="24">
        <f t="shared" si="154"/>
        <v>12.68</v>
      </c>
      <c r="K345" s="24">
        <f t="shared" si="155"/>
        <v>12.68</v>
      </c>
    </row>
    <row r="346" spans="1:11" s="45" customFormat="1" ht="52.35" customHeight="1">
      <c r="A346" s="57" t="s">
        <v>524</v>
      </c>
      <c r="B346" s="57">
        <v>994</v>
      </c>
      <c r="C346" s="97" t="s">
        <v>28</v>
      </c>
      <c r="D346" s="97" t="s">
        <v>153</v>
      </c>
      <c r="E346" s="97" t="s">
        <v>27</v>
      </c>
      <c r="F346" s="59">
        <f>F347</f>
        <v>88275862.560000002</v>
      </c>
      <c r="G346" s="59">
        <f t="shared" ref="G346:H346" si="183">G347</f>
        <v>106391644.23999999</v>
      </c>
      <c r="H346" s="59">
        <f t="shared" si="183"/>
        <v>53796714.799999997</v>
      </c>
      <c r="I346" s="59">
        <f t="shared" si="153"/>
        <v>52594929.439999998</v>
      </c>
      <c r="J346" s="59">
        <f t="shared" si="154"/>
        <v>60.94</v>
      </c>
      <c r="K346" s="59">
        <f t="shared" si="155"/>
        <v>50.56</v>
      </c>
    </row>
    <row r="347" spans="1:11" s="45" customFormat="1" ht="15.6" customHeight="1">
      <c r="A347" s="57" t="s">
        <v>74</v>
      </c>
      <c r="B347" s="57">
        <v>994</v>
      </c>
      <c r="C347" s="97" t="s">
        <v>52</v>
      </c>
      <c r="D347" s="97" t="s">
        <v>153</v>
      </c>
      <c r="E347" s="97" t="s">
        <v>27</v>
      </c>
      <c r="F347" s="59">
        <f>F348+F390</f>
        <v>88275862.560000002</v>
      </c>
      <c r="G347" s="59">
        <f t="shared" ref="G347:H347" si="184">G348+G390</f>
        <v>106391644.23999999</v>
      </c>
      <c r="H347" s="59">
        <f t="shared" si="184"/>
        <v>53796714.799999997</v>
      </c>
      <c r="I347" s="59">
        <f t="shared" si="153"/>
        <v>52594929.439999998</v>
      </c>
      <c r="J347" s="59">
        <f t="shared" si="154"/>
        <v>60.94</v>
      </c>
      <c r="K347" s="59">
        <f t="shared" si="155"/>
        <v>50.56</v>
      </c>
    </row>
    <row r="348" spans="1:11" s="25" customFormat="1" ht="15.6" customHeight="1">
      <c r="A348" s="22" t="s">
        <v>42</v>
      </c>
      <c r="B348" s="22" t="s">
        <v>55</v>
      </c>
      <c r="C348" s="47" t="s">
        <v>40</v>
      </c>
      <c r="D348" s="47" t="s">
        <v>153</v>
      </c>
      <c r="E348" s="47" t="s">
        <v>27</v>
      </c>
      <c r="F348" s="48">
        <f t="shared" ref="F348:H348" si="185">F349</f>
        <v>73263825.549999997</v>
      </c>
      <c r="G348" s="48">
        <f t="shared" si="185"/>
        <v>92088640.010000005</v>
      </c>
      <c r="H348" s="48">
        <f t="shared" si="185"/>
        <v>45876059.689999998</v>
      </c>
      <c r="I348" s="48">
        <f t="shared" si="153"/>
        <v>46212580.32</v>
      </c>
      <c r="J348" s="48">
        <f t="shared" si="154"/>
        <v>62.62</v>
      </c>
      <c r="K348" s="48">
        <f t="shared" si="155"/>
        <v>49.82</v>
      </c>
    </row>
    <row r="349" spans="1:11" s="25" customFormat="1" ht="53.45" customHeight="1">
      <c r="A349" s="39" t="s">
        <v>347</v>
      </c>
      <c r="B349" s="22" t="s">
        <v>55</v>
      </c>
      <c r="C349" s="47" t="s">
        <v>40</v>
      </c>
      <c r="D349" s="47" t="s">
        <v>10</v>
      </c>
      <c r="E349" s="47" t="s">
        <v>27</v>
      </c>
      <c r="F349" s="48">
        <f>F350+F359+F366</f>
        <v>73263825.549999997</v>
      </c>
      <c r="G349" s="48">
        <f t="shared" ref="G349:H349" si="186">G350+G359+G366</f>
        <v>92088640.010000005</v>
      </c>
      <c r="H349" s="48">
        <f t="shared" si="186"/>
        <v>45876059.689999998</v>
      </c>
      <c r="I349" s="48">
        <f t="shared" si="153"/>
        <v>46212580.32</v>
      </c>
      <c r="J349" s="48">
        <f t="shared" si="154"/>
        <v>62.62</v>
      </c>
      <c r="K349" s="48">
        <f t="shared" si="155"/>
        <v>49.82</v>
      </c>
    </row>
    <row r="350" spans="1:11" s="25" customFormat="1" ht="49.15" customHeight="1">
      <c r="A350" s="39" t="s">
        <v>348</v>
      </c>
      <c r="B350" s="22" t="s">
        <v>55</v>
      </c>
      <c r="C350" s="22" t="s">
        <v>40</v>
      </c>
      <c r="D350" s="22" t="s">
        <v>11</v>
      </c>
      <c r="E350" s="22" t="s">
        <v>27</v>
      </c>
      <c r="F350" s="48">
        <f>F352+F357</f>
        <v>56738838.18</v>
      </c>
      <c r="G350" s="48">
        <f t="shared" ref="G350:H350" si="187">G352+G357</f>
        <v>59797695.079999998</v>
      </c>
      <c r="H350" s="48">
        <f t="shared" si="187"/>
        <v>29779024.739999998</v>
      </c>
      <c r="I350" s="48">
        <f t="shared" si="153"/>
        <v>30018670.34</v>
      </c>
      <c r="J350" s="48">
        <f t="shared" si="154"/>
        <v>52.48</v>
      </c>
      <c r="K350" s="48">
        <f t="shared" si="155"/>
        <v>49.8</v>
      </c>
    </row>
    <row r="351" spans="1:11" s="25" customFormat="1" ht="80.45" customHeight="1">
      <c r="A351" s="39" t="s">
        <v>501</v>
      </c>
      <c r="B351" s="22" t="s">
        <v>55</v>
      </c>
      <c r="C351" s="22" t="s">
        <v>40</v>
      </c>
      <c r="D351" s="22" t="s">
        <v>349</v>
      </c>
      <c r="E351" s="22" t="s">
        <v>27</v>
      </c>
      <c r="F351" s="48">
        <f>F352+F357</f>
        <v>56738838.18</v>
      </c>
      <c r="G351" s="48">
        <f>G352+G357</f>
        <v>59797695.079999998</v>
      </c>
      <c r="H351" s="48">
        <f>H352+H357</f>
        <v>29779024.739999998</v>
      </c>
      <c r="I351" s="48">
        <f t="shared" si="153"/>
        <v>30018670.34</v>
      </c>
      <c r="J351" s="48">
        <f t="shared" si="154"/>
        <v>52.48</v>
      </c>
      <c r="K351" s="48">
        <f t="shared" si="155"/>
        <v>49.8</v>
      </c>
    </row>
    <row r="352" spans="1:11" s="25" customFormat="1" ht="46.9" customHeight="1">
      <c r="A352" s="21" t="s">
        <v>118</v>
      </c>
      <c r="B352" s="22" t="s">
        <v>55</v>
      </c>
      <c r="C352" s="22" t="s">
        <v>40</v>
      </c>
      <c r="D352" s="22" t="s">
        <v>12</v>
      </c>
      <c r="E352" s="22" t="s">
        <v>27</v>
      </c>
      <c r="F352" s="48">
        <f>F353+F354+F355+F356</f>
        <v>56338838.18</v>
      </c>
      <c r="G352" s="48">
        <f t="shared" ref="G352:H352" si="188">G353+G354+G355+G356</f>
        <v>57850695.079999998</v>
      </c>
      <c r="H352" s="48">
        <f t="shared" si="188"/>
        <v>29020045.739999998</v>
      </c>
      <c r="I352" s="48">
        <f t="shared" si="153"/>
        <v>28830649.34</v>
      </c>
      <c r="J352" s="48">
        <f t="shared" si="154"/>
        <v>51.51</v>
      </c>
      <c r="K352" s="48">
        <f t="shared" si="155"/>
        <v>50.16</v>
      </c>
    </row>
    <row r="353" spans="1:11" s="25" customFormat="1" ht="31.15" customHeight="1">
      <c r="A353" s="26" t="s">
        <v>139</v>
      </c>
      <c r="B353" s="22" t="s">
        <v>55</v>
      </c>
      <c r="C353" s="22" t="s">
        <v>40</v>
      </c>
      <c r="D353" s="22" t="s">
        <v>12</v>
      </c>
      <c r="E353" s="22" t="s">
        <v>140</v>
      </c>
      <c r="F353" s="24">
        <v>44456900</v>
      </c>
      <c r="G353" s="24">
        <v>44456900</v>
      </c>
      <c r="H353" s="24">
        <v>21497317.530000001</v>
      </c>
      <c r="I353" s="24">
        <f t="shared" si="153"/>
        <v>22959582.469999999</v>
      </c>
      <c r="J353" s="24">
        <f t="shared" si="154"/>
        <v>48.36</v>
      </c>
      <c r="K353" s="24">
        <f t="shared" si="155"/>
        <v>48.36</v>
      </c>
    </row>
    <row r="354" spans="1:11" s="25" customFormat="1" ht="46.9" customHeight="1">
      <c r="A354" s="26" t="s">
        <v>124</v>
      </c>
      <c r="B354" s="22" t="s">
        <v>55</v>
      </c>
      <c r="C354" s="22" t="s">
        <v>40</v>
      </c>
      <c r="D354" s="22" t="s">
        <v>12</v>
      </c>
      <c r="E354" s="22" t="s">
        <v>125</v>
      </c>
      <c r="F354" s="24">
        <v>10061938.18</v>
      </c>
      <c r="G354" s="24">
        <v>11573795.08</v>
      </c>
      <c r="H354" s="24">
        <v>6593920.6100000003</v>
      </c>
      <c r="I354" s="24">
        <f t="shared" ref="I354:I422" si="189">$G354-$H354</f>
        <v>4979874.47</v>
      </c>
      <c r="J354" s="24">
        <f t="shared" ref="J354:J420" si="190">$H354/$F354*100</f>
        <v>65.53</v>
      </c>
      <c r="K354" s="24">
        <f t="shared" ref="K354:K420" si="191">$H354/$G354*100</f>
        <v>56.97</v>
      </c>
    </row>
    <row r="355" spans="1:11" s="25" customFormat="1" ht="15.6" customHeight="1">
      <c r="A355" s="21" t="s">
        <v>193</v>
      </c>
      <c r="B355" s="22" t="s">
        <v>55</v>
      </c>
      <c r="C355" s="22" t="s">
        <v>40</v>
      </c>
      <c r="D355" s="22" t="s">
        <v>12</v>
      </c>
      <c r="E355" s="22" t="s">
        <v>194</v>
      </c>
      <c r="F355" s="24">
        <v>60000</v>
      </c>
      <c r="G355" s="24">
        <v>60000</v>
      </c>
      <c r="H355" s="24">
        <v>0</v>
      </c>
      <c r="I355" s="24">
        <f t="shared" si="189"/>
        <v>60000</v>
      </c>
      <c r="J355" s="24">
        <f t="shared" si="190"/>
        <v>0</v>
      </c>
      <c r="K355" s="24">
        <f t="shared" si="191"/>
        <v>0</v>
      </c>
    </row>
    <row r="356" spans="1:11" s="25" customFormat="1" ht="15.6" customHeight="1">
      <c r="A356" s="26" t="s">
        <v>128</v>
      </c>
      <c r="B356" s="22" t="s">
        <v>55</v>
      </c>
      <c r="C356" s="22" t="s">
        <v>40</v>
      </c>
      <c r="D356" s="22" t="s">
        <v>12</v>
      </c>
      <c r="E356" s="22" t="s">
        <v>141</v>
      </c>
      <c r="F356" s="24">
        <v>1760000</v>
      </c>
      <c r="G356" s="24">
        <v>1760000</v>
      </c>
      <c r="H356" s="24">
        <v>928807.6</v>
      </c>
      <c r="I356" s="24">
        <f t="shared" si="189"/>
        <v>831192.4</v>
      </c>
      <c r="J356" s="24">
        <f t="shared" si="190"/>
        <v>52.77</v>
      </c>
      <c r="K356" s="24">
        <f t="shared" si="191"/>
        <v>52.77</v>
      </c>
    </row>
    <row r="357" spans="1:11" s="25" customFormat="1" ht="46.9" customHeight="1">
      <c r="A357" s="21" t="s">
        <v>123</v>
      </c>
      <c r="B357" s="22" t="s">
        <v>55</v>
      </c>
      <c r="C357" s="22" t="s">
        <v>40</v>
      </c>
      <c r="D357" s="22" t="s">
        <v>13</v>
      </c>
      <c r="E357" s="22" t="s">
        <v>27</v>
      </c>
      <c r="F357" s="24">
        <f>F358</f>
        <v>400000</v>
      </c>
      <c r="G357" s="24">
        <f t="shared" ref="G357:H357" si="192">G358</f>
        <v>1947000</v>
      </c>
      <c r="H357" s="24">
        <f t="shared" si="192"/>
        <v>758979</v>
      </c>
      <c r="I357" s="24">
        <f t="shared" si="189"/>
        <v>1188021</v>
      </c>
      <c r="J357" s="24">
        <f t="shared" si="190"/>
        <v>189.74</v>
      </c>
      <c r="K357" s="24">
        <f t="shared" si="191"/>
        <v>38.979999999999997</v>
      </c>
    </row>
    <row r="358" spans="1:11" s="25" customFormat="1" ht="46.9" customHeight="1">
      <c r="A358" s="26" t="s">
        <v>124</v>
      </c>
      <c r="B358" s="22" t="s">
        <v>55</v>
      </c>
      <c r="C358" s="22" t="s">
        <v>40</v>
      </c>
      <c r="D358" s="22" t="s">
        <v>13</v>
      </c>
      <c r="E358" s="22" t="s">
        <v>125</v>
      </c>
      <c r="F358" s="24">
        <v>400000</v>
      </c>
      <c r="G358" s="24">
        <v>1947000</v>
      </c>
      <c r="H358" s="24">
        <v>758979</v>
      </c>
      <c r="I358" s="24">
        <f t="shared" si="189"/>
        <v>1188021</v>
      </c>
      <c r="J358" s="24">
        <f t="shared" si="190"/>
        <v>189.74</v>
      </c>
      <c r="K358" s="24">
        <f t="shared" si="191"/>
        <v>38.979999999999997</v>
      </c>
    </row>
    <row r="359" spans="1:11" s="25" customFormat="1" ht="93.6" customHeight="1">
      <c r="A359" s="21" t="s">
        <v>487</v>
      </c>
      <c r="B359" s="22" t="s">
        <v>55</v>
      </c>
      <c r="C359" s="22" t="s">
        <v>40</v>
      </c>
      <c r="D359" s="22" t="s">
        <v>14</v>
      </c>
      <c r="E359" s="22" t="s">
        <v>27</v>
      </c>
      <c r="F359" s="60">
        <f>F361+F364</f>
        <v>14265280</v>
      </c>
      <c r="G359" s="60">
        <f t="shared" ref="G359:H359" si="193">G361+G364</f>
        <v>13804607.460000001</v>
      </c>
      <c r="H359" s="60">
        <f t="shared" si="193"/>
        <v>6435603.2400000002</v>
      </c>
      <c r="I359" s="60">
        <f t="shared" si="189"/>
        <v>7369004.2199999997</v>
      </c>
      <c r="J359" s="60">
        <f t="shared" si="190"/>
        <v>45.11</v>
      </c>
      <c r="K359" s="60">
        <f t="shared" si="191"/>
        <v>46.62</v>
      </c>
    </row>
    <row r="360" spans="1:11" s="25" customFormat="1" ht="80.45" customHeight="1">
      <c r="A360" s="39" t="s">
        <v>501</v>
      </c>
      <c r="B360" s="22" t="s">
        <v>55</v>
      </c>
      <c r="C360" s="22" t="s">
        <v>40</v>
      </c>
      <c r="D360" s="22" t="s">
        <v>350</v>
      </c>
      <c r="E360" s="22" t="s">
        <v>27</v>
      </c>
      <c r="F360" s="48">
        <f>F361+F364</f>
        <v>14265280</v>
      </c>
      <c r="G360" s="48">
        <f t="shared" ref="G360:H360" si="194">G361+G364</f>
        <v>13804607.460000001</v>
      </c>
      <c r="H360" s="48">
        <f t="shared" si="194"/>
        <v>6435603.2400000002</v>
      </c>
      <c r="I360" s="48">
        <f t="shared" si="189"/>
        <v>7369004.2199999997</v>
      </c>
      <c r="J360" s="48">
        <f t="shared" si="190"/>
        <v>45.11</v>
      </c>
      <c r="K360" s="48">
        <f t="shared" si="191"/>
        <v>46.62</v>
      </c>
    </row>
    <row r="361" spans="1:11" s="25" customFormat="1" ht="46.9" customHeight="1">
      <c r="A361" s="21" t="s">
        <v>118</v>
      </c>
      <c r="B361" s="22" t="s">
        <v>55</v>
      </c>
      <c r="C361" s="22" t="s">
        <v>40</v>
      </c>
      <c r="D361" s="47" t="s">
        <v>15</v>
      </c>
      <c r="E361" s="22" t="s">
        <v>27</v>
      </c>
      <c r="F361" s="48">
        <f>F362+F363</f>
        <v>14092080</v>
      </c>
      <c r="G361" s="48">
        <f t="shared" ref="G361:H361" si="195">G362+G363</f>
        <v>13631407.460000001</v>
      </c>
      <c r="H361" s="48">
        <f t="shared" si="195"/>
        <v>6267004.2400000002</v>
      </c>
      <c r="I361" s="48">
        <f t="shared" si="189"/>
        <v>7364403.2199999997</v>
      </c>
      <c r="J361" s="48">
        <f t="shared" si="190"/>
        <v>44.47</v>
      </c>
      <c r="K361" s="48">
        <f t="shared" si="191"/>
        <v>45.97</v>
      </c>
    </row>
    <row r="362" spans="1:11" s="25" customFormat="1" ht="31.15" customHeight="1">
      <c r="A362" s="26" t="s">
        <v>139</v>
      </c>
      <c r="B362" s="22" t="s">
        <v>55</v>
      </c>
      <c r="C362" s="22" t="s">
        <v>40</v>
      </c>
      <c r="D362" s="22" t="s">
        <v>15</v>
      </c>
      <c r="E362" s="22" t="s">
        <v>140</v>
      </c>
      <c r="F362" s="24">
        <v>10577200</v>
      </c>
      <c r="G362" s="24">
        <v>10577200</v>
      </c>
      <c r="H362" s="24">
        <v>5284596.84</v>
      </c>
      <c r="I362" s="24">
        <f t="shared" si="189"/>
        <v>5292603.16</v>
      </c>
      <c r="J362" s="24">
        <f t="shared" si="190"/>
        <v>49.96</v>
      </c>
      <c r="K362" s="24">
        <f t="shared" si="191"/>
        <v>49.96</v>
      </c>
    </row>
    <row r="363" spans="1:11" s="45" customFormat="1" ht="46.9" customHeight="1">
      <c r="A363" s="26" t="s">
        <v>124</v>
      </c>
      <c r="B363" s="22" t="s">
        <v>55</v>
      </c>
      <c r="C363" s="22" t="s">
        <v>40</v>
      </c>
      <c r="D363" s="22" t="s">
        <v>15</v>
      </c>
      <c r="E363" s="22" t="s">
        <v>125</v>
      </c>
      <c r="F363" s="24">
        <v>3514880</v>
      </c>
      <c r="G363" s="24">
        <v>3054207.46</v>
      </c>
      <c r="H363" s="24">
        <v>982407.4</v>
      </c>
      <c r="I363" s="24">
        <f t="shared" si="189"/>
        <v>2071800.06</v>
      </c>
      <c r="J363" s="24">
        <f t="shared" si="190"/>
        <v>27.95</v>
      </c>
      <c r="K363" s="24">
        <f t="shared" si="191"/>
        <v>32.17</v>
      </c>
    </row>
    <row r="364" spans="1:11" s="45" customFormat="1" ht="46.9" customHeight="1">
      <c r="A364" s="21" t="s">
        <v>123</v>
      </c>
      <c r="B364" s="22" t="s">
        <v>55</v>
      </c>
      <c r="C364" s="22" t="s">
        <v>40</v>
      </c>
      <c r="D364" s="22" t="s">
        <v>16</v>
      </c>
      <c r="E364" s="22" t="s">
        <v>27</v>
      </c>
      <c r="F364" s="24">
        <f>F365</f>
        <v>173200</v>
      </c>
      <c r="G364" s="24">
        <f t="shared" ref="G364:H364" si="196">G365</f>
        <v>173200</v>
      </c>
      <c r="H364" s="24">
        <f t="shared" si="196"/>
        <v>168599</v>
      </c>
      <c r="I364" s="24">
        <f t="shared" si="189"/>
        <v>4601</v>
      </c>
      <c r="J364" s="24">
        <f t="shared" si="190"/>
        <v>97.34</v>
      </c>
      <c r="K364" s="24">
        <f t="shared" si="191"/>
        <v>97.34</v>
      </c>
    </row>
    <row r="365" spans="1:11" s="45" customFormat="1" ht="46.9" customHeight="1">
      <c r="A365" s="26" t="s">
        <v>124</v>
      </c>
      <c r="B365" s="22" t="s">
        <v>55</v>
      </c>
      <c r="C365" s="22" t="s">
        <v>40</v>
      </c>
      <c r="D365" s="22" t="s">
        <v>16</v>
      </c>
      <c r="E365" s="22" t="s">
        <v>125</v>
      </c>
      <c r="F365" s="24">
        <v>173200</v>
      </c>
      <c r="G365" s="24">
        <v>173200</v>
      </c>
      <c r="H365" s="24">
        <v>168599</v>
      </c>
      <c r="I365" s="24">
        <f t="shared" si="189"/>
        <v>4601</v>
      </c>
      <c r="J365" s="24">
        <f t="shared" si="190"/>
        <v>97.34</v>
      </c>
      <c r="K365" s="24">
        <f t="shared" si="191"/>
        <v>97.34</v>
      </c>
    </row>
    <row r="366" spans="1:11" s="45" customFormat="1" ht="34.15" customHeight="1">
      <c r="A366" s="66" t="s">
        <v>352</v>
      </c>
      <c r="B366" s="22" t="s">
        <v>55</v>
      </c>
      <c r="C366" s="22" t="s">
        <v>40</v>
      </c>
      <c r="D366" s="22" t="s">
        <v>180</v>
      </c>
      <c r="E366" s="22" t="s">
        <v>27</v>
      </c>
      <c r="F366" s="48">
        <f>F367+F385+F380</f>
        <v>2259707.37</v>
      </c>
      <c r="G366" s="48">
        <f>G367+G385+G380</f>
        <v>18486337.469999999</v>
      </c>
      <c r="H366" s="48">
        <f t="shared" ref="H366" si="197">H367+H385+H380</f>
        <v>9661431.7100000009</v>
      </c>
      <c r="I366" s="48">
        <f t="shared" si="189"/>
        <v>8824905.7599999998</v>
      </c>
      <c r="J366" s="48">
        <f t="shared" si="190"/>
        <v>427.55</v>
      </c>
      <c r="K366" s="48">
        <f t="shared" si="191"/>
        <v>52.26</v>
      </c>
    </row>
    <row r="367" spans="1:11" s="45" customFormat="1" ht="54" customHeight="1">
      <c r="A367" s="66" t="s">
        <v>353</v>
      </c>
      <c r="B367" s="22" t="s">
        <v>55</v>
      </c>
      <c r="C367" s="22" t="s">
        <v>40</v>
      </c>
      <c r="D367" s="22" t="s">
        <v>351</v>
      </c>
      <c r="E367" s="22" t="s">
        <v>27</v>
      </c>
      <c r="F367" s="48">
        <f>F368+F370+F372+F374+F376+F378</f>
        <v>2259707.37</v>
      </c>
      <c r="G367" s="48">
        <f>G368+G370+G372+G374+G376+G378</f>
        <v>2256061.0299999998</v>
      </c>
      <c r="H367" s="48">
        <f t="shared" ref="H367" si="198">H368+H370+H372+H374+H376+H378</f>
        <v>1659461.03</v>
      </c>
      <c r="I367" s="48">
        <f t="shared" si="189"/>
        <v>596600</v>
      </c>
      <c r="J367" s="48">
        <f t="shared" si="190"/>
        <v>73.44</v>
      </c>
      <c r="K367" s="48">
        <f t="shared" si="191"/>
        <v>73.56</v>
      </c>
    </row>
    <row r="368" spans="1:11" s="45" customFormat="1" ht="68.45" customHeight="1">
      <c r="A368" s="66" t="s">
        <v>251</v>
      </c>
      <c r="B368" s="22" t="s">
        <v>55</v>
      </c>
      <c r="C368" s="22" t="s">
        <v>40</v>
      </c>
      <c r="D368" s="23" t="s">
        <v>196</v>
      </c>
      <c r="E368" s="22" t="s">
        <v>27</v>
      </c>
      <c r="F368" s="24">
        <f>F369</f>
        <v>1978717</v>
      </c>
      <c r="G368" s="24">
        <f t="shared" ref="G368:H368" si="199">G369</f>
        <v>1978717</v>
      </c>
      <c r="H368" s="24">
        <f t="shared" si="199"/>
        <v>1478941.53</v>
      </c>
      <c r="I368" s="24">
        <f t="shared" si="189"/>
        <v>499775.47</v>
      </c>
      <c r="J368" s="24">
        <f t="shared" si="190"/>
        <v>74.739999999999995</v>
      </c>
      <c r="K368" s="24">
        <f t="shared" si="191"/>
        <v>74.739999999999995</v>
      </c>
    </row>
    <row r="369" spans="1:11" s="45" customFormat="1" ht="36" customHeight="1">
      <c r="A369" s="26" t="s">
        <v>124</v>
      </c>
      <c r="B369" s="22" t="s">
        <v>55</v>
      </c>
      <c r="C369" s="22" t="s">
        <v>40</v>
      </c>
      <c r="D369" s="23" t="s">
        <v>196</v>
      </c>
      <c r="E369" s="22" t="s">
        <v>125</v>
      </c>
      <c r="F369" s="24">
        <v>1978717</v>
      </c>
      <c r="G369" s="24">
        <v>1978717</v>
      </c>
      <c r="H369" s="24">
        <v>1478941.53</v>
      </c>
      <c r="I369" s="24">
        <f t="shared" si="189"/>
        <v>499775.47</v>
      </c>
      <c r="J369" s="24">
        <f t="shared" si="190"/>
        <v>74.739999999999995</v>
      </c>
      <c r="K369" s="24">
        <f t="shared" si="191"/>
        <v>74.739999999999995</v>
      </c>
    </row>
    <row r="370" spans="1:11" s="45" customFormat="1" ht="81.599999999999994" customHeight="1">
      <c r="A370" s="20" t="s">
        <v>195</v>
      </c>
      <c r="B370" s="22" t="s">
        <v>55</v>
      </c>
      <c r="C370" s="22" t="s">
        <v>40</v>
      </c>
      <c r="D370" s="23" t="s">
        <v>196</v>
      </c>
      <c r="E370" s="22" t="s">
        <v>27</v>
      </c>
      <c r="F370" s="24">
        <f>F371</f>
        <v>104143</v>
      </c>
      <c r="G370" s="24">
        <f t="shared" ref="G370:H370" si="200">G371</f>
        <v>104143</v>
      </c>
      <c r="H370" s="24">
        <f t="shared" si="200"/>
        <v>7318.47</v>
      </c>
      <c r="I370" s="24">
        <f t="shared" si="189"/>
        <v>96824.53</v>
      </c>
      <c r="J370" s="24">
        <f t="shared" si="190"/>
        <v>7.03</v>
      </c>
      <c r="K370" s="24">
        <f t="shared" si="191"/>
        <v>7.03</v>
      </c>
    </row>
    <row r="371" spans="1:11" s="45" customFormat="1" ht="36" customHeight="1">
      <c r="A371" s="26" t="s">
        <v>124</v>
      </c>
      <c r="B371" s="22" t="s">
        <v>55</v>
      </c>
      <c r="C371" s="22" t="s">
        <v>40</v>
      </c>
      <c r="D371" s="23" t="s">
        <v>196</v>
      </c>
      <c r="E371" s="22" t="s">
        <v>125</v>
      </c>
      <c r="F371" s="24">
        <v>104143</v>
      </c>
      <c r="G371" s="24">
        <v>104143</v>
      </c>
      <c r="H371" s="24">
        <v>7318.47</v>
      </c>
      <c r="I371" s="24">
        <f t="shared" si="189"/>
        <v>96824.53</v>
      </c>
      <c r="J371" s="24">
        <f t="shared" si="190"/>
        <v>7.03</v>
      </c>
      <c r="K371" s="24">
        <f t="shared" si="191"/>
        <v>7.03</v>
      </c>
    </row>
    <row r="372" spans="1:11" s="45" customFormat="1" ht="120.6" customHeight="1">
      <c r="A372" s="39" t="s">
        <v>253</v>
      </c>
      <c r="B372" s="22" t="s">
        <v>55</v>
      </c>
      <c r="C372" s="22" t="s">
        <v>40</v>
      </c>
      <c r="D372" s="78" t="s">
        <v>254</v>
      </c>
      <c r="E372" s="22" t="s">
        <v>27</v>
      </c>
      <c r="F372" s="48">
        <f>F373</f>
        <v>0</v>
      </c>
      <c r="G372" s="48">
        <f t="shared" ref="G372:H372" si="201">G373</f>
        <v>0</v>
      </c>
      <c r="H372" s="48">
        <f t="shared" si="201"/>
        <v>0</v>
      </c>
      <c r="I372" s="48">
        <f t="shared" si="189"/>
        <v>0</v>
      </c>
      <c r="J372" s="48" t="s">
        <v>578</v>
      </c>
      <c r="K372" s="48" t="s">
        <v>578</v>
      </c>
    </row>
    <row r="373" spans="1:11" s="45" customFormat="1" ht="36" customHeight="1">
      <c r="A373" s="26" t="s">
        <v>124</v>
      </c>
      <c r="B373" s="22" t="s">
        <v>55</v>
      </c>
      <c r="C373" s="22" t="s">
        <v>40</v>
      </c>
      <c r="D373" s="78" t="s">
        <v>254</v>
      </c>
      <c r="E373" s="22" t="s">
        <v>125</v>
      </c>
      <c r="F373" s="71">
        <v>0</v>
      </c>
      <c r="G373" s="71">
        <v>0</v>
      </c>
      <c r="H373" s="71">
        <v>0</v>
      </c>
      <c r="I373" s="71">
        <f t="shared" si="189"/>
        <v>0</v>
      </c>
      <c r="J373" s="71" t="s">
        <v>578</v>
      </c>
      <c r="K373" s="71" t="s">
        <v>578</v>
      </c>
    </row>
    <row r="374" spans="1:11" s="45" customFormat="1" ht="98.45" customHeight="1">
      <c r="A374" s="75" t="s">
        <v>252</v>
      </c>
      <c r="B374" s="22" t="s">
        <v>55</v>
      </c>
      <c r="C374" s="22" t="s">
        <v>40</v>
      </c>
      <c r="D374" s="78" t="s">
        <v>254</v>
      </c>
      <c r="E374" s="22" t="s">
        <v>27</v>
      </c>
      <c r="F374" s="48">
        <f>F375</f>
        <v>0</v>
      </c>
      <c r="G374" s="48">
        <f t="shared" ref="G374:H374" si="202">G375</f>
        <v>0</v>
      </c>
      <c r="H374" s="48">
        <f t="shared" si="202"/>
        <v>0</v>
      </c>
      <c r="I374" s="48">
        <f t="shared" si="189"/>
        <v>0</v>
      </c>
      <c r="J374" s="48" t="s">
        <v>578</v>
      </c>
      <c r="K374" s="48" t="s">
        <v>578</v>
      </c>
    </row>
    <row r="375" spans="1:11" s="45" customFormat="1" ht="51.6" customHeight="1">
      <c r="A375" s="26" t="s">
        <v>124</v>
      </c>
      <c r="B375" s="22" t="s">
        <v>55</v>
      </c>
      <c r="C375" s="22" t="s">
        <v>40</v>
      </c>
      <c r="D375" s="78" t="s">
        <v>254</v>
      </c>
      <c r="E375" s="22" t="s">
        <v>125</v>
      </c>
      <c r="F375" s="48">
        <v>0</v>
      </c>
      <c r="G375" s="48">
        <v>0</v>
      </c>
      <c r="H375" s="48">
        <v>0</v>
      </c>
      <c r="I375" s="24">
        <f t="shared" si="189"/>
        <v>0</v>
      </c>
      <c r="J375" s="24" t="s">
        <v>578</v>
      </c>
      <c r="K375" s="24" t="s">
        <v>578</v>
      </c>
    </row>
    <row r="376" spans="1:11" s="45" customFormat="1" ht="80.45" customHeight="1">
      <c r="A376" s="77" t="s">
        <v>203</v>
      </c>
      <c r="B376" s="22" t="s">
        <v>55</v>
      </c>
      <c r="C376" s="22" t="s">
        <v>40</v>
      </c>
      <c r="D376" s="78" t="s">
        <v>216</v>
      </c>
      <c r="E376" s="22" t="s">
        <v>27</v>
      </c>
      <c r="F376" s="24">
        <f>F377</f>
        <v>168005</v>
      </c>
      <c r="G376" s="24">
        <f t="shared" ref="G376:H376" si="203">G377</f>
        <v>168005</v>
      </c>
      <c r="H376" s="24">
        <f t="shared" si="203"/>
        <v>168005</v>
      </c>
      <c r="I376" s="48">
        <f t="shared" si="189"/>
        <v>0</v>
      </c>
      <c r="J376" s="48">
        <f t="shared" si="190"/>
        <v>100</v>
      </c>
      <c r="K376" s="48">
        <f t="shared" si="191"/>
        <v>100</v>
      </c>
    </row>
    <row r="377" spans="1:11" s="45" customFormat="1" ht="36" customHeight="1">
      <c r="A377" s="26" t="s">
        <v>124</v>
      </c>
      <c r="B377" s="22" t="s">
        <v>55</v>
      </c>
      <c r="C377" s="22" t="s">
        <v>40</v>
      </c>
      <c r="D377" s="78" t="s">
        <v>216</v>
      </c>
      <c r="E377" s="22" t="s">
        <v>125</v>
      </c>
      <c r="F377" s="24">
        <v>168005</v>
      </c>
      <c r="G377" s="24">
        <v>168005</v>
      </c>
      <c r="H377" s="24">
        <v>168005</v>
      </c>
      <c r="I377" s="24">
        <f t="shared" si="189"/>
        <v>0</v>
      </c>
      <c r="J377" s="24">
        <f t="shared" si="190"/>
        <v>100</v>
      </c>
      <c r="K377" s="24">
        <f t="shared" si="191"/>
        <v>100</v>
      </c>
    </row>
    <row r="378" spans="1:11" s="45" customFormat="1" ht="94.15" customHeight="1">
      <c r="A378" s="77" t="s">
        <v>215</v>
      </c>
      <c r="B378" s="22" t="s">
        <v>55</v>
      </c>
      <c r="C378" s="22" t="s">
        <v>40</v>
      </c>
      <c r="D378" s="78" t="s">
        <v>216</v>
      </c>
      <c r="E378" s="22" t="s">
        <v>27</v>
      </c>
      <c r="F378" s="24">
        <f>F379</f>
        <v>8842.3700000000008</v>
      </c>
      <c r="G378" s="24">
        <f t="shared" ref="G378:H378" si="204">G379</f>
        <v>5196.03</v>
      </c>
      <c r="H378" s="24">
        <f t="shared" si="204"/>
        <v>5196.03</v>
      </c>
      <c r="I378" s="24">
        <f t="shared" si="189"/>
        <v>0</v>
      </c>
      <c r="J378" s="24">
        <f t="shared" si="190"/>
        <v>58.76</v>
      </c>
      <c r="K378" s="24">
        <f t="shared" si="191"/>
        <v>100</v>
      </c>
    </row>
    <row r="379" spans="1:11" s="45" customFormat="1" ht="36" customHeight="1">
      <c r="A379" s="26" t="s">
        <v>124</v>
      </c>
      <c r="B379" s="22" t="s">
        <v>55</v>
      </c>
      <c r="C379" s="22" t="s">
        <v>40</v>
      </c>
      <c r="D379" s="78" t="s">
        <v>216</v>
      </c>
      <c r="E379" s="22" t="s">
        <v>125</v>
      </c>
      <c r="F379" s="24">
        <v>8842.3700000000008</v>
      </c>
      <c r="G379" s="24">
        <v>5196.03</v>
      </c>
      <c r="H379" s="24">
        <v>5196.03</v>
      </c>
      <c r="I379" s="24">
        <f t="shared" si="189"/>
        <v>0</v>
      </c>
      <c r="J379" s="24">
        <f t="shared" si="190"/>
        <v>58.76</v>
      </c>
      <c r="K379" s="24">
        <f t="shared" si="191"/>
        <v>100</v>
      </c>
    </row>
    <row r="380" spans="1:11" s="45" customFormat="1" ht="15.6" customHeight="1">
      <c r="A380" s="75" t="s">
        <v>567</v>
      </c>
      <c r="B380" s="80" t="s">
        <v>55</v>
      </c>
      <c r="C380" s="44" t="s">
        <v>40</v>
      </c>
      <c r="D380" s="44" t="s">
        <v>570</v>
      </c>
      <c r="E380" s="44" t="s">
        <v>27</v>
      </c>
      <c r="F380" s="24">
        <f>F381+F383</f>
        <v>0</v>
      </c>
      <c r="G380" s="24">
        <f>G381+G383</f>
        <v>16230276.439999999</v>
      </c>
      <c r="H380" s="24">
        <f>H381+H383</f>
        <v>8001970.6799999997</v>
      </c>
      <c r="I380" s="24">
        <f t="shared" si="189"/>
        <v>8228305.7599999998</v>
      </c>
      <c r="J380" s="24" t="s">
        <v>578</v>
      </c>
      <c r="K380" s="24">
        <f t="shared" si="191"/>
        <v>49.3</v>
      </c>
    </row>
    <row r="381" spans="1:11" s="45" customFormat="1" ht="83.45" customHeight="1">
      <c r="A381" s="26" t="s">
        <v>568</v>
      </c>
      <c r="B381" s="22" t="s">
        <v>55</v>
      </c>
      <c r="C381" s="22" t="s">
        <v>40</v>
      </c>
      <c r="D381" s="78" t="s">
        <v>571</v>
      </c>
      <c r="E381" s="22" t="s">
        <v>27</v>
      </c>
      <c r="F381" s="24">
        <v>0</v>
      </c>
      <c r="G381" s="24">
        <f>G382</f>
        <v>16150357.140000001</v>
      </c>
      <c r="H381" s="24">
        <f>H382</f>
        <v>7962568.29</v>
      </c>
      <c r="I381" s="24">
        <f t="shared" si="189"/>
        <v>8187788.8499999996</v>
      </c>
      <c r="J381" s="24" t="s">
        <v>578</v>
      </c>
      <c r="K381" s="24">
        <f t="shared" si="191"/>
        <v>49.3</v>
      </c>
    </row>
    <row r="382" spans="1:11" s="45" customFormat="1" ht="36" customHeight="1">
      <c r="A382" s="26" t="s">
        <v>124</v>
      </c>
      <c r="B382" s="22" t="s">
        <v>55</v>
      </c>
      <c r="C382" s="22" t="s">
        <v>40</v>
      </c>
      <c r="D382" s="78" t="s">
        <v>571</v>
      </c>
      <c r="E382" s="22" t="s">
        <v>125</v>
      </c>
      <c r="F382" s="24">
        <v>0</v>
      </c>
      <c r="G382" s="24">
        <v>16150357.140000001</v>
      </c>
      <c r="H382" s="24">
        <v>7962568.29</v>
      </c>
      <c r="I382" s="24">
        <f t="shared" si="189"/>
        <v>8187788.8499999996</v>
      </c>
      <c r="J382" s="24" t="s">
        <v>578</v>
      </c>
      <c r="K382" s="24">
        <f t="shared" si="191"/>
        <v>49.3</v>
      </c>
    </row>
    <row r="383" spans="1:11" s="45" customFormat="1" ht="59.45" customHeight="1">
      <c r="A383" s="26" t="s">
        <v>569</v>
      </c>
      <c r="B383" s="22" t="s">
        <v>55</v>
      </c>
      <c r="C383" s="22" t="s">
        <v>40</v>
      </c>
      <c r="D383" s="22" t="s">
        <v>571</v>
      </c>
      <c r="E383" s="22" t="s">
        <v>27</v>
      </c>
      <c r="F383" s="24">
        <f>F384</f>
        <v>0</v>
      </c>
      <c r="G383" s="24">
        <f t="shared" ref="G383" si="205">G384</f>
        <v>79919.3</v>
      </c>
      <c r="H383" s="24">
        <f t="shared" ref="H383" si="206">H384</f>
        <v>39402.39</v>
      </c>
      <c r="I383" s="24">
        <f t="shared" si="189"/>
        <v>40516.910000000003</v>
      </c>
      <c r="J383" s="24" t="s">
        <v>578</v>
      </c>
      <c r="K383" s="24">
        <f t="shared" si="191"/>
        <v>49.3</v>
      </c>
    </row>
    <row r="384" spans="1:11" s="45" customFormat="1" ht="36" customHeight="1">
      <c r="A384" s="98" t="s">
        <v>124</v>
      </c>
      <c r="B384" s="22" t="s">
        <v>55</v>
      </c>
      <c r="C384" s="22" t="s">
        <v>40</v>
      </c>
      <c r="D384" s="22" t="s">
        <v>571</v>
      </c>
      <c r="E384" s="22" t="s">
        <v>125</v>
      </c>
      <c r="F384" s="24">
        <v>0</v>
      </c>
      <c r="G384" s="24">
        <v>79919.3</v>
      </c>
      <c r="H384" s="24">
        <v>39402.39</v>
      </c>
      <c r="I384" s="24">
        <f t="shared" si="189"/>
        <v>40516.910000000003</v>
      </c>
      <c r="J384" s="24" t="s">
        <v>578</v>
      </c>
      <c r="K384" s="24">
        <f t="shared" si="191"/>
        <v>49.3</v>
      </c>
    </row>
    <row r="385" spans="1:11" s="45" customFormat="1" ht="15.6" customHeight="1">
      <c r="A385" s="75" t="s">
        <v>355</v>
      </c>
      <c r="B385" s="80" t="s">
        <v>55</v>
      </c>
      <c r="C385" s="44" t="s">
        <v>40</v>
      </c>
      <c r="D385" s="44" t="s">
        <v>354</v>
      </c>
      <c r="E385" s="44" t="s">
        <v>27</v>
      </c>
      <c r="F385" s="24">
        <f>F386</f>
        <v>0</v>
      </c>
      <c r="G385" s="24">
        <f t="shared" ref="G385:H385" si="207">G386</f>
        <v>0</v>
      </c>
      <c r="H385" s="24">
        <f t="shared" si="207"/>
        <v>0</v>
      </c>
      <c r="I385" s="24">
        <f t="shared" si="189"/>
        <v>0</v>
      </c>
      <c r="J385" s="24" t="s">
        <v>578</v>
      </c>
      <c r="K385" s="24" t="s">
        <v>578</v>
      </c>
    </row>
    <row r="386" spans="1:11" s="45" customFormat="1" ht="83.45" customHeight="1">
      <c r="A386" s="26" t="s">
        <v>298</v>
      </c>
      <c r="B386" s="22" t="s">
        <v>55</v>
      </c>
      <c r="C386" s="22" t="s">
        <v>40</v>
      </c>
      <c r="D386" s="78" t="s">
        <v>297</v>
      </c>
      <c r="E386" s="22" t="s">
        <v>27</v>
      </c>
      <c r="F386" s="24">
        <v>0</v>
      </c>
      <c r="G386" s="24">
        <v>0</v>
      </c>
      <c r="H386" s="24">
        <v>0</v>
      </c>
      <c r="I386" s="24">
        <f t="shared" si="189"/>
        <v>0</v>
      </c>
      <c r="J386" s="24" t="s">
        <v>578</v>
      </c>
      <c r="K386" s="24" t="s">
        <v>578</v>
      </c>
    </row>
    <row r="387" spans="1:11" s="45" customFormat="1" ht="36" customHeight="1">
      <c r="A387" s="26" t="s">
        <v>124</v>
      </c>
      <c r="B387" s="22" t="s">
        <v>55</v>
      </c>
      <c r="C387" s="22" t="s">
        <v>40</v>
      </c>
      <c r="D387" s="78" t="s">
        <v>297</v>
      </c>
      <c r="E387" s="22" t="s">
        <v>194</v>
      </c>
      <c r="F387" s="24">
        <v>0</v>
      </c>
      <c r="G387" s="24">
        <v>0</v>
      </c>
      <c r="H387" s="24">
        <v>0</v>
      </c>
      <c r="I387" s="24">
        <f t="shared" si="189"/>
        <v>0</v>
      </c>
      <c r="J387" s="24" t="s">
        <v>578</v>
      </c>
      <c r="K387" s="24" t="s">
        <v>578</v>
      </c>
    </row>
    <row r="388" spans="1:11" s="45" customFormat="1" ht="59.45" customHeight="1">
      <c r="A388" s="26" t="s">
        <v>299</v>
      </c>
      <c r="B388" s="22" t="s">
        <v>55</v>
      </c>
      <c r="C388" s="22" t="s">
        <v>40</v>
      </c>
      <c r="D388" s="22" t="s">
        <v>300</v>
      </c>
      <c r="E388" s="22" t="s">
        <v>27</v>
      </c>
      <c r="F388" s="24">
        <f>F389</f>
        <v>0</v>
      </c>
      <c r="G388" s="24">
        <f t="shared" ref="G388:H388" si="208">G389</f>
        <v>0</v>
      </c>
      <c r="H388" s="24">
        <f t="shared" si="208"/>
        <v>0</v>
      </c>
      <c r="I388" s="24">
        <f t="shared" si="189"/>
        <v>0</v>
      </c>
      <c r="J388" s="24" t="s">
        <v>578</v>
      </c>
      <c r="K388" s="24" t="s">
        <v>578</v>
      </c>
    </row>
    <row r="389" spans="1:11" s="45" customFormat="1" ht="36" customHeight="1">
      <c r="A389" s="98" t="s">
        <v>193</v>
      </c>
      <c r="B389" s="22" t="s">
        <v>55</v>
      </c>
      <c r="C389" s="22" t="s">
        <v>40</v>
      </c>
      <c r="D389" s="22" t="s">
        <v>300</v>
      </c>
      <c r="E389" s="22" t="s">
        <v>125</v>
      </c>
      <c r="F389" s="24">
        <v>0</v>
      </c>
      <c r="G389" s="24">
        <v>0</v>
      </c>
      <c r="H389" s="24">
        <v>0</v>
      </c>
      <c r="I389" s="24">
        <f t="shared" si="189"/>
        <v>0</v>
      </c>
      <c r="J389" s="24" t="s">
        <v>578</v>
      </c>
      <c r="K389" s="24" t="s">
        <v>578</v>
      </c>
    </row>
    <row r="390" spans="1:11" s="45" customFormat="1" ht="31.15" customHeight="1">
      <c r="A390" s="39" t="s">
        <v>146</v>
      </c>
      <c r="B390" s="22" t="s">
        <v>55</v>
      </c>
      <c r="C390" s="22" t="s">
        <v>75</v>
      </c>
      <c r="D390" s="22" t="s">
        <v>153</v>
      </c>
      <c r="E390" s="22" t="s">
        <v>27</v>
      </c>
      <c r="F390" s="48">
        <f>F391+F400</f>
        <v>15012037.01</v>
      </c>
      <c r="G390" s="48">
        <f t="shared" ref="G390:H390" si="209">G391+G400</f>
        <v>14303004.23</v>
      </c>
      <c r="H390" s="48">
        <f t="shared" si="209"/>
        <v>7920655.1100000003</v>
      </c>
      <c r="I390" s="48">
        <f t="shared" si="189"/>
        <v>6382349.1200000001</v>
      </c>
      <c r="J390" s="48">
        <f t="shared" si="190"/>
        <v>52.76</v>
      </c>
      <c r="K390" s="48">
        <f t="shared" si="191"/>
        <v>55.38</v>
      </c>
    </row>
    <row r="391" spans="1:11" s="45" customFormat="1" ht="46.9" customHeight="1">
      <c r="A391" s="39" t="s">
        <v>347</v>
      </c>
      <c r="B391" s="22" t="s">
        <v>55</v>
      </c>
      <c r="C391" s="22" t="s">
        <v>75</v>
      </c>
      <c r="D391" s="22" t="s">
        <v>10</v>
      </c>
      <c r="E391" s="22" t="s">
        <v>27</v>
      </c>
      <c r="F391" s="48">
        <f t="shared" ref="F391:H391" si="210">F392</f>
        <v>11927150</v>
      </c>
      <c r="G391" s="48">
        <f t="shared" si="210"/>
        <v>11852536.74</v>
      </c>
      <c r="H391" s="48">
        <f t="shared" si="210"/>
        <v>7022180.3799999999</v>
      </c>
      <c r="I391" s="48">
        <f t="shared" si="189"/>
        <v>4830356.3600000003</v>
      </c>
      <c r="J391" s="48">
        <f t="shared" si="190"/>
        <v>58.88</v>
      </c>
      <c r="K391" s="48">
        <f t="shared" si="191"/>
        <v>59.25</v>
      </c>
    </row>
    <row r="392" spans="1:11" s="45" customFormat="1" ht="74.45" customHeight="1">
      <c r="A392" s="21" t="s">
        <v>356</v>
      </c>
      <c r="B392" s="22" t="s">
        <v>55</v>
      </c>
      <c r="C392" s="47" t="s">
        <v>75</v>
      </c>
      <c r="D392" s="47" t="s">
        <v>17</v>
      </c>
      <c r="E392" s="47" t="s">
        <v>27</v>
      </c>
      <c r="F392" s="48">
        <f>F394+F398</f>
        <v>11927150</v>
      </c>
      <c r="G392" s="48">
        <f t="shared" ref="G392:H392" si="211">G394+G398</f>
        <v>11852536.74</v>
      </c>
      <c r="H392" s="48">
        <f t="shared" si="211"/>
        <v>7022180.3799999999</v>
      </c>
      <c r="I392" s="48">
        <f t="shared" si="189"/>
        <v>4830356.3600000003</v>
      </c>
      <c r="J392" s="48">
        <f t="shared" si="190"/>
        <v>58.88</v>
      </c>
      <c r="K392" s="48">
        <f t="shared" si="191"/>
        <v>59.25</v>
      </c>
    </row>
    <row r="393" spans="1:11" s="45" customFormat="1" ht="63">
      <c r="A393" s="21" t="s">
        <v>501</v>
      </c>
      <c r="B393" s="22" t="s">
        <v>55</v>
      </c>
      <c r="C393" s="47" t="s">
        <v>75</v>
      </c>
      <c r="D393" s="47" t="s">
        <v>500</v>
      </c>
      <c r="E393" s="47" t="s">
        <v>27</v>
      </c>
      <c r="F393" s="48">
        <f>F394+F395+F396</f>
        <v>23854300</v>
      </c>
      <c r="G393" s="48">
        <f t="shared" ref="G393:H393" si="212">G394+G395+G396</f>
        <v>23705073.48</v>
      </c>
      <c r="H393" s="48">
        <f t="shared" si="212"/>
        <v>14044360.76</v>
      </c>
      <c r="I393" s="48">
        <f t="shared" si="189"/>
        <v>9660712.7200000007</v>
      </c>
      <c r="J393" s="48">
        <f t="shared" si="190"/>
        <v>58.88</v>
      </c>
      <c r="K393" s="48">
        <f t="shared" si="191"/>
        <v>59.25</v>
      </c>
    </row>
    <row r="394" spans="1:11" s="45" customFormat="1" ht="46.9" customHeight="1">
      <c r="A394" s="21" t="s">
        <v>118</v>
      </c>
      <c r="B394" s="22" t="s">
        <v>55</v>
      </c>
      <c r="C394" s="47" t="s">
        <v>75</v>
      </c>
      <c r="D394" s="47" t="s">
        <v>357</v>
      </c>
      <c r="E394" s="47" t="s">
        <v>27</v>
      </c>
      <c r="F394" s="48">
        <f>F395+F396+F397</f>
        <v>11927150</v>
      </c>
      <c r="G394" s="48">
        <f t="shared" ref="G394:H394" si="213">G395+G396+G397</f>
        <v>11852536.74</v>
      </c>
      <c r="H394" s="48">
        <f t="shared" si="213"/>
        <v>7022180.3799999999</v>
      </c>
      <c r="I394" s="48">
        <f t="shared" si="189"/>
        <v>4830356.3600000003</v>
      </c>
      <c r="J394" s="48">
        <f t="shared" si="190"/>
        <v>58.88</v>
      </c>
      <c r="K394" s="48">
        <f t="shared" si="191"/>
        <v>59.25</v>
      </c>
    </row>
    <row r="395" spans="1:11" s="45" customFormat="1" ht="31.15" customHeight="1">
      <c r="A395" s="26" t="s">
        <v>139</v>
      </c>
      <c r="B395" s="22" t="s">
        <v>55</v>
      </c>
      <c r="C395" s="47" t="s">
        <v>75</v>
      </c>
      <c r="D395" s="47" t="s">
        <v>357</v>
      </c>
      <c r="E395" s="22" t="s">
        <v>140</v>
      </c>
      <c r="F395" s="24">
        <v>10411800</v>
      </c>
      <c r="G395" s="24">
        <v>10411800</v>
      </c>
      <c r="H395" s="24">
        <v>6450957.79</v>
      </c>
      <c r="I395" s="24">
        <f t="shared" si="189"/>
        <v>3960842.21</v>
      </c>
      <c r="J395" s="24">
        <f t="shared" si="190"/>
        <v>61.96</v>
      </c>
      <c r="K395" s="24">
        <f t="shared" si="191"/>
        <v>61.96</v>
      </c>
    </row>
    <row r="396" spans="1:11" s="45" customFormat="1" ht="46.9" customHeight="1">
      <c r="A396" s="26" t="s">
        <v>124</v>
      </c>
      <c r="B396" s="22" t="s">
        <v>55</v>
      </c>
      <c r="C396" s="47" t="s">
        <v>75</v>
      </c>
      <c r="D396" s="47" t="s">
        <v>357</v>
      </c>
      <c r="E396" s="22" t="s">
        <v>125</v>
      </c>
      <c r="F396" s="24">
        <v>1515350</v>
      </c>
      <c r="G396" s="24">
        <v>1440736.74</v>
      </c>
      <c r="H396" s="24">
        <v>571222.59</v>
      </c>
      <c r="I396" s="24">
        <f t="shared" si="189"/>
        <v>869514.15</v>
      </c>
      <c r="J396" s="24">
        <f t="shared" si="190"/>
        <v>37.700000000000003</v>
      </c>
      <c r="K396" s="24">
        <f t="shared" si="191"/>
        <v>39.65</v>
      </c>
    </row>
    <row r="397" spans="1:11" s="45" customFormat="1" ht="15.6" customHeight="1">
      <c r="A397" s="26" t="s">
        <v>128</v>
      </c>
      <c r="B397" s="22" t="s">
        <v>55</v>
      </c>
      <c r="C397" s="47" t="s">
        <v>75</v>
      </c>
      <c r="D397" s="47" t="s">
        <v>357</v>
      </c>
      <c r="E397" s="22" t="s">
        <v>141</v>
      </c>
      <c r="F397" s="24">
        <v>0</v>
      </c>
      <c r="G397" s="24">
        <v>0</v>
      </c>
      <c r="H397" s="24">
        <v>0</v>
      </c>
      <c r="I397" s="24">
        <f t="shared" si="189"/>
        <v>0</v>
      </c>
      <c r="J397" s="24" t="s">
        <v>578</v>
      </c>
      <c r="K397" s="24" t="s">
        <v>578</v>
      </c>
    </row>
    <row r="398" spans="1:11" s="45" customFormat="1" ht="46.9" customHeight="1">
      <c r="A398" s="21" t="s">
        <v>123</v>
      </c>
      <c r="B398" s="22" t="s">
        <v>55</v>
      </c>
      <c r="C398" s="47" t="s">
        <v>75</v>
      </c>
      <c r="D398" s="22" t="s">
        <v>358</v>
      </c>
      <c r="E398" s="22" t="s">
        <v>27</v>
      </c>
      <c r="F398" s="24">
        <f>F399</f>
        <v>0</v>
      </c>
      <c r="G398" s="24">
        <f t="shared" ref="G398:H398" si="214">G399</f>
        <v>0</v>
      </c>
      <c r="H398" s="24">
        <f t="shared" si="214"/>
        <v>0</v>
      </c>
      <c r="I398" s="24">
        <f t="shared" si="189"/>
        <v>0</v>
      </c>
      <c r="J398" s="24" t="s">
        <v>578</v>
      </c>
      <c r="K398" s="24" t="s">
        <v>578</v>
      </c>
    </row>
    <row r="399" spans="1:11" s="45" customFormat="1" ht="46.9" customHeight="1">
      <c r="A399" s="26" t="s">
        <v>124</v>
      </c>
      <c r="B399" s="22" t="s">
        <v>55</v>
      </c>
      <c r="C399" s="47" t="s">
        <v>75</v>
      </c>
      <c r="D399" s="22" t="s">
        <v>358</v>
      </c>
      <c r="E399" s="22" t="s">
        <v>125</v>
      </c>
      <c r="F399" s="24">
        <v>0</v>
      </c>
      <c r="G399" s="24">
        <v>0</v>
      </c>
      <c r="H399" s="24">
        <v>0</v>
      </c>
      <c r="I399" s="24">
        <f t="shared" si="189"/>
        <v>0</v>
      </c>
      <c r="J399" s="24" t="s">
        <v>578</v>
      </c>
      <c r="K399" s="24" t="s">
        <v>578</v>
      </c>
    </row>
    <row r="400" spans="1:11" s="45" customFormat="1" ht="87.6" customHeight="1">
      <c r="A400" s="26" t="s">
        <v>362</v>
      </c>
      <c r="B400" s="22" t="s">
        <v>55</v>
      </c>
      <c r="C400" s="22" t="s">
        <v>75</v>
      </c>
      <c r="D400" s="78" t="s">
        <v>360</v>
      </c>
      <c r="E400" s="22" t="s">
        <v>27</v>
      </c>
      <c r="F400" s="48">
        <f>F401</f>
        <v>3084887.01</v>
      </c>
      <c r="G400" s="48">
        <f t="shared" ref="G400:H401" si="215">G401</f>
        <v>2450467.4900000002</v>
      </c>
      <c r="H400" s="48">
        <f t="shared" si="215"/>
        <v>898474.73</v>
      </c>
      <c r="I400" s="48">
        <f t="shared" si="189"/>
        <v>1551992.76</v>
      </c>
      <c r="J400" s="48">
        <f t="shared" si="190"/>
        <v>29.13</v>
      </c>
      <c r="K400" s="48">
        <f t="shared" si="191"/>
        <v>36.67</v>
      </c>
    </row>
    <row r="401" spans="1:11" s="45" customFormat="1" ht="54.6" customHeight="1">
      <c r="A401" s="26" t="s">
        <v>514</v>
      </c>
      <c r="B401" s="22" t="s">
        <v>55</v>
      </c>
      <c r="C401" s="22" t="s">
        <v>75</v>
      </c>
      <c r="D401" s="78" t="s">
        <v>359</v>
      </c>
      <c r="E401" s="22" t="s">
        <v>27</v>
      </c>
      <c r="F401" s="48">
        <f>F402</f>
        <v>3084887.01</v>
      </c>
      <c r="G401" s="48">
        <f t="shared" si="215"/>
        <v>2450467.4900000002</v>
      </c>
      <c r="H401" s="48">
        <f t="shared" si="215"/>
        <v>898474.73</v>
      </c>
      <c r="I401" s="48">
        <f t="shared" si="189"/>
        <v>1551992.76</v>
      </c>
      <c r="J401" s="48">
        <f t="shared" si="190"/>
        <v>29.13</v>
      </c>
      <c r="K401" s="48">
        <f t="shared" si="191"/>
        <v>36.67</v>
      </c>
    </row>
    <row r="402" spans="1:11" s="45" customFormat="1" ht="71.45" customHeight="1">
      <c r="A402" s="26" t="s">
        <v>361</v>
      </c>
      <c r="B402" s="22" t="s">
        <v>55</v>
      </c>
      <c r="C402" s="22" t="s">
        <v>75</v>
      </c>
      <c r="D402" s="78" t="s">
        <v>271</v>
      </c>
      <c r="E402" s="22" t="s">
        <v>27</v>
      </c>
      <c r="F402" s="48">
        <f>F403+F405+F407</f>
        <v>3084887.01</v>
      </c>
      <c r="G402" s="48">
        <f t="shared" ref="G402:H402" si="216">G403+G405+G407</f>
        <v>2450467.4900000002</v>
      </c>
      <c r="H402" s="48">
        <f t="shared" si="216"/>
        <v>898474.73</v>
      </c>
      <c r="I402" s="48">
        <f t="shared" si="189"/>
        <v>1551992.76</v>
      </c>
      <c r="J402" s="48">
        <f t="shared" si="190"/>
        <v>29.13</v>
      </c>
      <c r="K402" s="48">
        <f t="shared" si="191"/>
        <v>36.67</v>
      </c>
    </row>
    <row r="403" spans="1:11" s="45" customFormat="1" ht="81.599999999999994" customHeight="1">
      <c r="A403" s="39" t="s">
        <v>269</v>
      </c>
      <c r="B403" s="22" t="s">
        <v>55</v>
      </c>
      <c r="C403" s="22" t="s">
        <v>75</v>
      </c>
      <c r="D403" s="78" t="s">
        <v>270</v>
      </c>
      <c r="E403" s="22" t="s">
        <v>27</v>
      </c>
      <c r="F403" s="48">
        <f>F404</f>
        <v>2929692.66</v>
      </c>
      <c r="G403" s="48">
        <f t="shared" ref="G403:H403" si="217">G404</f>
        <v>2262383.6</v>
      </c>
      <c r="H403" s="48">
        <f t="shared" si="217"/>
        <v>871520.49</v>
      </c>
      <c r="I403" s="48">
        <f t="shared" si="189"/>
        <v>1390863.11</v>
      </c>
      <c r="J403" s="48">
        <f t="shared" si="190"/>
        <v>29.75</v>
      </c>
      <c r="K403" s="48">
        <f t="shared" si="191"/>
        <v>38.520000000000003</v>
      </c>
    </row>
    <row r="404" spans="1:11" s="45" customFormat="1" ht="46.9" customHeight="1">
      <c r="A404" s="26" t="s">
        <v>124</v>
      </c>
      <c r="B404" s="22" t="s">
        <v>55</v>
      </c>
      <c r="C404" s="22" t="s">
        <v>75</v>
      </c>
      <c r="D404" s="78" t="s">
        <v>270</v>
      </c>
      <c r="E404" s="22" t="s">
        <v>125</v>
      </c>
      <c r="F404" s="48">
        <v>2929692.66</v>
      </c>
      <c r="G404" s="48">
        <v>2262383.6</v>
      </c>
      <c r="H404" s="48">
        <v>871520.49</v>
      </c>
      <c r="I404" s="24">
        <f t="shared" si="189"/>
        <v>1390863.11</v>
      </c>
      <c r="J404" s="24">
        <f t="shared" si="190"/>
        <v>29.75</v>
      </c>
      <c r="K404" s="24">
        <f t="shared" si="191"/>
        <v>38.520000000000003</v>
      </c>
    </row>
    <row r="405" spans="1:11" s="45" customFormat="1" ht="63">
      <c r="A405" s="26" t="s">
        <v>504</v>
      </c>
      <c r="B405" s="22" t="s">
        <v>55</v>
      </c>
      <c r="C405" s="22" t="s">
        <v>75</v>
      </c>
      <c r="D405" s="78" t="s">
        <v>270</v>
      </c>
      <c r="E405" s="22" t="s">
        <v>27</v>
      </c>
      <c r="F405" s="48">
        <f>F406</f>
        <v>154194.35</v>
      </c>
      <c r="G405" s="48">
        <f t="shared" ref="G405:H405" si="218">G406</f>
        <v>69970.63</v>
      </c>
      <c r="H405" s="48">
        <f t="shared" si="218"/>
        <v>26954.240000000002</v>
      </c>
      <c r="I405" s="48">
        <f t="shared" si="189"/>
        <v>43016.39</v>
      </c>
      <c r="J405" s="48">
        <f t="shared" si="190"/>
        <v>17.48</v>
      </c>
      <c r="K405" s="48">
        <f t="shared" si="191"/>
        <v>38.520000000000003</v>
      </c>
    </row>
    <row r="406" spans="1:11" s="45" customFormat="1" ht="46.9" customHeight="1">
      <c r="A406" s="26" t="s">
        <v>124</v>
      </c>
      <c r="B406" s="22" t="s">
        <v>55</v>
      </c>
      <c r="C406" s="22" t="s">
        <v>75</v>
      </c>
      <c r="D406" s="78" t="s">
        <v>270</v>
      </c>
      <c r="E406" s="22" t="s">
        <v>125</v>
      </c>
      <c r="F406" s="48">
        <v>154194.35</v>
      </c>
      <c r="G406" s="48">
        <v>69970.63</v>
      </c>
      <c r="H406" s="48">
        <v>26954.240000000002</v>
      </c>
      <c r="I406" s="24">
        <f t="shared" si="189"/>
        <v>43016.39</v>
      </c>
      <c r="J406" s="24">
        <f t="shared" si="190"/>
        <v>17.48</v>
      </c>
      <c r="K406" s="24">
        <f t="shared" si="191"/>
        <v>38.520000000000003</v>
      </c>
    </row>
    <row r="407" spans="1:11" s="45" customFormat="1" ht="31.15" customHeight="1">
      <c r="A407" s="26" t="s">
        <v>268</v>
      </c>
      <c r="B407" s="22" t="s">
        <v>55</v>
      </c>
      <c r="C407" s="22" t="s">
        <v>75</v>
      </c>
      <c r="D407" s="78" t="s">
        <v>503</v>
      </c>
      <c r="E407" s="22" t="s">
        <v>27</v>
      </c>
      <c r="F407" s="48">
        <f>F408</f>
        <v>1000</v>
      </c>
      <c r="G407" s="48">
        <f t="shared" ref="G407:H407" si="219">G408</f>
        <v>118113.26</v>
      </c>
      <c r="H407" s="48">
        <f t="shared" si="219"/>
        <v>0</v>
      </c>
      <c r="I407" s="24">
        <f t="shared" si="189"/>
        <v>118113.26</v>
      </c>
      <c r="J407" s="24">
        <f t="shared" si="190"/>
        <v>0</v>
      </c>
      <c r="K407" s="24">
        <f t="shared" si="191"/>
        <v>0</v>
      </c>
    </row>
    <row r="408" spans="1:11" s="45" customFormat="1" ht="46.9" customHeight="1">
      <c r="A408" s="26" t="s">
        <v>124</v>
      </c>
      <c r="B408" s="22" t="s">
        <v>55</v>
      </c>
      <c r="C408" s="22" t="s">
        <v>75</v>
      </c>
      <c r="D408" s="78" t="s">
        <v>503</v>
      </c>
      <c r="E408" s="22" t="s">
        <v>125</v>
      </c>
      <c r="F408" s="48">
        <v>1000</v>
      </c>
      <c r="G408" s="48">
        <v>118113.26</v>
      </c>
      <c r="H408" s="48">
        <v>0</v>
      </c>
      <c r="I408" s="24">
        <f t="shared" si="189"/>
        <v>118113.26</v>
      </c>
      <c r="J408" s="24">
        <f t="shared" si="190"/>
        <v>0</v>
      </c>
      <c r="K408" s="24">
        <f t="shared" si="191"/>
        <v>0</v>
      </c>
    </row>
    <row r="409" spans="1:11" s="25" customFormat="1" ht="46.9" customHeight="1">
      <c r="A409" s="57" t="s">
        <v>525</v>
      </c>
      <c r="B409" s="57">
        <v>995</v>
      </c>
      <c r="C409" s="58" t="s">
        <v>28</v>
      </c>
      <c r="D409" s="58" t="s">
        <v>153</v>
      </c>
      <c r="E409" s="58" t="s">
        <v>27</v>
      </c>
      <c r="F409" s="59">
        <f>F410+F492</f>
        <v>721414822.22000003</v>
      </c>
      <c r="G409" s="59">
        <f t="shared" ref="G409:H409" si="220">G410+G492</f>
        <v>681471680.10000002</v>
      </c>
      <c r="H409" s="59">
        <f t="shared" si="220"/>
        <v>391085385.06</v>
      </c>
      <c r="I409" s="59">
        <f t="shared" si="189"/>
        <v>290386295.04000002</v>
      </c>
      <c r="J409" s="59">
        <f t="shared" si="190"/>
        <v>54.21</v>
      </c>
      <c r="K409" s="59">
        <f t="shared" si="191"/>
        <v>57.39</v>
      </c>
    </row>
    <row r="410" spans="1:11" s="25" customFormat="1" ht="15.6" customHeight="1">
      <c r="A410" s="57" t="s">
        <v>32</v>
      </c>
      <c r="B410" s="58" t="s">
        <v>63</v>
      </c>
      <c r="C410" s="58" t="s">
        <v>46</v>
      </c>
      <c r="D410" s="58" t="s">
        <v>153</v>
      </c>
      <c r="E410" s="99" t="s">
        <v>27</v>
      </c>
      <c r="F410" s="59">
        <f>F411+F427+F466+F472+F481</f>
        <v>711202310.22000003</v>
      </c>
      <c r="G410" s="59">
        <f t="shared" ref="G410:H410" si="221">G411+G427+G466+G472+G481</f>
        <v>671259168.10000002</v>
      </c>
      <c r="H410" s="59">
        <f t="shared" si="221"/>
        <v>388704713.22000003</v>
      </c>
      <c r="I410" s="59">
        <f t="shared" si="189"/>
        <v>282554454.88</v>
      </c>
      <c r="J410" s="59">
        <f t="shared" si="190"/>
        <v>54.65</v>
      </c>
      <c r="K410" s="59">
        <f t="shared" si="191"/>
        <v>57.91</v>
      </c>
    </row>
    <row r="411" spans="1:11" s="25" customFormat="1" ht="15.6" customHeight="1">
      <c r="A411" s="21" t="s">
        <v>39</v>
      </c>
      <c r="B411" s="22" t="s">
        <v>63</v>
      </c>
      <c r="C411" s="22" t="s">
        <v>47</v>
      </c>
      <c r="D411" s="22" t="s">
        <v>153</v>
      </c>
      <c r="E411" s="47" t="s">
        <v>27</v>
      </c>
      <c r="F411" s="48">
        <f t="shared" ref="F411:H412" si="222">F412</f>
        <v>186071010.91</v>
      </c>
      <c r="G411" s="48">
        <f t="shared" si="222"/>
        <v>186211010.91</v>
      </c>
      <c r="H411" s="48">
        <f t="shared" si="222"/>
        <v>98029125.280000001</v>
      </c>
      <c r="I411" s="48">
        <f t="shared" si="189"/>
        <v>88181885.629999995</v>
      </c>
      <c r="J411" s="48">
        <f t="shared" si="190"/>
        <v>52.68</v>
      </c>
      <c r="K411" s="48">
        <f t="shared" si="191"/>
        <v>52.64</v>
      </c>
    </row>
    <row r="412" spans="1:11" s="25" customFormat="1" ht="46.9" customHeight="1">
      <c r="A412" s="21" t="s">
        <v>511</v>
      </c>
      <c r="B412" s="22" t="s">
        <v>63</v>
      </c>
      <c r="C412" s="22" t="s">
        <v>47</v>
      </c>
      <c r="D412" s="22" t="s">
        <v>0</v>
      </c>
      <c r="E412" s="47" t="s">
        <v>27</v>
      </c>
      <c r="F412" s="48">
        <f>F413</f>
        <v>186071010.91</v>
      </c>
      <c r="G412" s="48">
        <f t="shared" si="222"/>
        <v>186211010.91</v>
      </c>
      <c r="H412" s="48">
        <f t="shared" si="222"/>
        <v>98029125.280000001</v>
      </c>
      <c r="I412" s="48">
        <f t="shared" si="189"/>
        <v>88181885.629999995</v>
      </c>
      <c r="J412" s="48">
        <f t="shared" si="190"/>
        <v>52.68</v>
      </c>
      <c r="K412" s="48">
        <f t="shared" si="191"/>
        <v>52.64</v>
      </c>
    </row>
    <row r="413" spans="1:11" s="25" customFormat="1" ht="31.15" customHeight="1">
      <c r="A413" s="21" t="s">
        <v>315</v>
      </c>
      <c r="B413" s="22" t="s">
        <v>63</v>
      </c>
      <c r="C413" s="22" t="s">
        <v>47</v>
      </c>
      <c r="D413" s="22" t="s">
        <v>18</v>
      </c>
      <c r="E413" s="47" t="s">
        <v>27</v>
      </c>
      <c r="F413" s="48">
        <f>F414+F421+F424</f>
        <v>186071010.91</v>
      </c>
      <c r="G413" s="48">
        <f t="shared" ref="G413:H413" si="223">G414+G421+G424</f>
        <v>186211010.91</v>
      </c>
      <c r="H413" s="48">
        <f t="shared" si="223"/>
        <v>98029125.280000001</v>
      </c>
      <c r="I413" s="48">
        <f t="shared" si="189"/>
        <v>88181885.629999995</v>
      </c>
      <c r="J413" s="48">
        <f t="shared" si="190"/>
        <v>52.68</v>
      </c>
      <c r="K413" s="48">
        <f t="shared" si="191"/>
        <v>52.64</v>
      </c>
    </row>
    <row r="414" spans="1:11" s="45" customFormat="1" ht="46.9" customHeight="1">
      <c r="A414" s="100" t="s">
        <v>233</v>
      </c>
      <c r="B414" s="22" t="s">
        <v>63</v>
      </c>
      <c r="C414" s="22" t="s">
        <v>47</v>
      </c>
      <c r="D414" s="22" t="s">
        <v>234</v>
      </c>
      <c r="E414" s="47" t="s">
        <v>27</v>
      </c>
      <c r="F414" s="48">
        <f>F415+F417+F419</f>
        <v>185971010.91</v>
      </c>
      <c r="G414" s="48">
        <f t="shared" ref="G414:H414" si="224">G415+G417+G419</f>
        <v>186211010.91</v>
      </c>
      <c r="H414" s="48">
        <f t="shared" si="224"/>
        <v>98029125.280000001</v>
      </c>
      <c r="I414" s="48">
        <f t="shared" si="189"/>
        <v>88181885.629999995</v>
      </c>
      <c r="J414" s="48">
        <f t="shared" si="190"/>
        <v>52.71</v>
      </c>
      <c r="K414" s="48">
        <f t="shared" si="191"/>
        <v>52.64</v>
      </c>
    </row>
    <row r="415" spans="1:11" s="25" customFormat="1" ht="46.9" customHeight="1">
      <c r="A415" s="21" t="s">
        <v>118</v>
      </c>
      <c r="B415" s="22" t="s">
        <v>63</v>
      </c>
      <c r="C415" s="22" t="s">
        <v>47</v>
      </c>
      <c r="D415" s="22" t="s">
        <v>230</v>
      </c>
      <c r="E415" s="22" t="s">
        <v>27</v>
      </c>
      <c r="F415" s="24">
        <f>F416</f>
        <v>105315775.91</v>
      </c>
      <c r="G415" s="24">
        <f t="shared" ref="G415:H415" si="225">G416</f>
        <v>105315775.91</v>
      </c>
      <c r="H415" s="24">
        <f t="shared" si="225"/>
        <v>50241155.200000003</v>
      </c>
      <c r="I415" s="24">
        <f t="shared" si="189"/>
        <v>55074620.710000001</v>
      </c>
      <c r="J415" s="24">
        <f t="shared" si="190"/>
        <v>47.71</v>
      </c>
      <c r="K415" s="24">
        <f t="shared" si="191"/>
        <v>47.71</v>
      </c>
    </row>
    <row r="416" spans="1:11" s="25" customFormat="1" ht="15.6" customHeight="1">
      <c r="A416" s="21" t="s">
        <v>137</v>
      </c>
      <c r="B416" s="22" t="s">
        <v>63</v>
      </c>
      <c r="C416" s="22" t="s">
        <v>47</v>
      </c>
      <c r="D416" s="22" t="s">
        <v>230</v>
      </c>
      <c r="E416" s="22" t="s">
        <v>138</v>
      </c>
      <c r="F416" s="24">
        <v>105315775.91</v>
      </c>
      <c r="G416" s="24">
        <v>105315775.91</v>
      </c>
      <c r="H416" s="24">
        <v>50241155.200000003</v>
      </c>
      <c r="I416" s="24">
        <f t="shared" si="189"/>
        <v>55074620.710000001</v>
      </c>
      <c r="J416" s="24">
        <f t="shared" si="190"/>
        <v>47.71</v>
      </c>
      <c r="K416" s="24">
        <f t="shared" si="191"/>
        <v>47.71</v>
      </c>
    </row>
    <row r="417" spans="1:11" s="25" customFormat="1" ht="93.6" customHeight="1">
      <c r="A417" s="21" t="s">
        <v>122</v>
      </c>
      <c r="B417" s="22" t="s">
        <v>63</v>
      </c>
      <c r="C417" s="22" t="s">
        <v>47</v>
      </c>
      <c r="D417" s="22" t="s">
        <v>231</v>
      </c>
      <c r="E417" s="22" t="s">
        <v>27</v>
      </c>
      <c r="F417" s="24">
        <f>F418</f>
        <v>453000</v>
      </c>
      <c r="G417" s="24">
        <f t="shared" ref="G417:H417" si="226">G418</f>
        <v>693000</v>
      </c>
      <c r="H417" s="24">
        <f t="shared" si="226"/>
        <v>273004</v>
      </c>
      <c r="I417" s="24">
        <f t="shared" si="189"/>
        <v>419996</v>
      </c>
      <c r="J417" s="24">
        <f t="shared" si="190"/>
        <v>60.27</v>
      </c>
      <c r="K417" s="24">
        <f t="shared" si="191"/>
        <v>39.39</v>
      </c>
    </row>
    <row r="418" spans="1:11" s="25" customFormat="1" ht="15.6" customHeight="1">
      <c r="A418" s="21" t="s">
        <v>137</v>
      </c>
      <c r="B418" s="22" t="s">
        <v>63</v>
      </c>
      <c r="C418" s="22" t="s">
        <v>47</v>
      </c>
      <c r="D418" s="22" t="s">
        <v>231</v>
      </c>
      <c r="E418" s="22" t="s">
        <v>138</v>
      </c>
      <c r="F418" s="24">
        <v>453000</v>
      </c>
      <c r="G418" s="24">
        <v>693000</v>
      </c>
      <c r="H418" s="24">
        <v>273004</v>
      </c>
      <c r="I418" s="24">
        <f t="shared" si="189"/>
        <v>419996</v>
      </c>
      <c r="J418" s="24">
        <f t="shared" si="190"/>
        <v>60.27</v>
      </c>
      <c r="K418" s="24">
        <f t="shared" si="191"/>
        <v>39.39</v>
      </c>
    </row>
    <row r="419" spans="1:11" s="45" customFormat="1" ht="78" customHeight="1">
      <c r="A419" s="21" t="s">
        <v>275</v>
      </c>
      <c r="B419" s="22" t="s">
        <v>63</v>
      </c>
      <c r="C419" s="22" t="s">
        <v>47</v>
      </c>
      <c r="D419" s="22" t="s">
        <v>232</v>
      </c>
      <c r="E419" s="22" t="s">
        <v>27</v>
      </c>
      <c r="F419" s="48">
        <f>F420</f>
        <v>80202235</v>
      </c>
      <c r="G419" s="48">
        <f t="shared" ref="G419:H419" si="227">G420</f>
        <v>80202235</v>
      </c>
      <c r="H419" s="48">
        <f t="shared" si="227"/>
        <v>47514966.079999998</v>
      </c>
      <c r="I419" s="48">
        <f t="shared" si="189"/>
        <v>32687268.920000002</v>
      </c>
      <c r="J419" s="48">
        <f t="shared" si="190"/>
        <v>59.24</v>
      </c>
      <c r="K419" s="48">
        <f t="shared" si="191"/>
        <v>59.24</v>
      </c>
    </row>
    <row r="420" spans="1:11" s="45" customFormat="1" ht="15.6" customHeight="1">
      <c r="A420" s="21" t="s">
        <v>137</v>
      </c>
      <c r="B420" s="22" t="s">
        <v>63</v>
      </c>
      <c r="C420" s="22" t="s">
        <v>47</v>
      </c>
      <c r="D420" s="22" t="s">
        <v>232</v>
      </c>
      <c r="E420" s="22" t="s">
        <v>138</v>
      </c>
      <c r="F420" s="62">
        <v>80202235</v>
      </c>
      <c r="G420" s="62">
        <v>80202235</v>
      </c>
      <c r="H420" s="62">
        <v>47514966.079999998</v>
      </c>
      <c r="I420" s="62">
        <f t="shared" si="189"/>
        <v>32687268.920000002</v>
      </c>
      <c r="J420" s="62">
        <f t="shared" si="190"/>
        <v>59.24</v>
      </c>
      <c r="K420" s="62">
        <f t="shared" si="191"/>
        <v>59.24</v>
      </c>
    </row>
    <row r="421" spans="1:11" s="45" customFormat="1" ht="46.9" customHeight="1">
      <c r="A421" s="100" t="s">
        <v>316</v>
      </c>
      <c r="B421" s="22" t="s">
        <v>63</v>
      </c>
      <c r="C421" s="22" t="s">
        <v>47</v>
      </c>
      <c r="D421" s="22" t="s">
        <v>317</v>
      </c>
      <c r="E421" s="47" t="s">
        <v>27</v>
      </c>
      <c r="F421" s="48">
        <f>F422</f>
        <v>0</v>
      </c>
      <c r="G421" s="48">
        <f t="shared" ref="G421:H422" si="228">G422</f>
        <v>0</v>
      </c>
      <c r="H421" s="48">
        <f t="shared" si="228"/>
        <v>0</v>
      </c>
      <c r="I421" s="48">
        <f t="shared" si="189"/>
        <v>0</v>
      </c>
      <c r="J421" s="48" t="s">
        <v>578</v>
      </c>
      <c r="K421" s="48" t="s">
        <v>578</v>
      </c>
    </row>
    <row r="422" spans="1:11" s="45" customFormat="1" ht="78" customHeight="1">
      <c r="A422" s="21" t="s">
        <v>293</v>
      </c>
      <c r="B422" s="22" t="s">
        <v>63</v>
      </c>
      <c r="C422" s="22" t="s">
        <v>47</v>
      </c>
      <c r="D422" s="22" t="s">
        <v>294</v>
      </c>
      <c r="E422" s="22" t="s">
        <v>27</v>
      </c>
      <c r="F422" s="24">
        <f>F423</f>
        <v>0</v>
      </c>
      <c r="G422" s="24">
        <f t="shared" si="228"/>
        <v>0</v>
      </c>
      <c r="H422" s="24">
        <f t="shared" si="228"/>
        <v>0</v>
      </c>
      <c r="I422" s="24">
        <f t="shared" si="189"/>
        <v>0</v>
      </c>
      <c r="J422" s="24" t="s">
        <v>578</v>
      </c>
      <c r="K422" s="24" t="s">
        <v>578</v>
      </c>
    </row>
    <row r="423" spans="1:11" s="45" customFormat="1" ht="15.6" customHeight="1">
      <c r="A423" s="21" t="s">
        <v>137</v>
      </c>
      <c r="B423" s="22" t="s">
        <v>63</v>
      </c>
      <c r="C423" s="22" t="s">
        <v>47</v>
      </c>
      <c r="D423" s="22" t="s">
        <v>294</v>
      </c>
      <c r="E423" s="22" t="s">
        <v>138</v>
      </c>
      <c r="F423" s="24">
        <v>0</v>
      </c>
      <c r="G423" s="24">
        <v>0</v>
      </c>
      <c r="H423" s="24">
        <v>0</v>
      </c>
      <c r="I423" s="24">
        <f t="shared" ref="I423:I494" si="229">$G423-$H423</f>
        <v>0</v>
      </c>
      <c r="J423" s="24" t="s">
        <v>578</v>
      </c>
      <c r="K423" s="24" t="s">
        <v>578</v>
      </c>
    </row>
    <row r="424" spans="1:11" s="45" customFormat="1" ht="89.45" customHeight="1">
      <c r="A424" s="100" t="s">
        <v>505</v>
      </c>
      <c r="B424" s="22" t="s">
        <v>63</v>
      </c>
      <c r="C424" s="22" t="s">
        <v>47</v>
      </c>
      <c r="D424" s="22" t="s">
        <v>480</v>
      </c>
      <c r="E424" s="47" t="s">
        <v>27</v>
      </c>
      <c r="F424" s="48">
        <f>F425</f>
        <v>100000</v>
      </c>
      <c r="G424" s="48">
        <f t="shared" ref="G424:H425" si="230">G425</f>
        <v>0</v>
      </c>
      <c r="H424" s="48">
        <f t="shared" si="230"/>
        <v>0</v>
      </c>
      <c r="I424" s="48">
        <f t="shared" si="229"/>
        <v>0</v>
      </c>
      <c r="J424" s="48">
        <f t="shared" ref="J424:J494" si="231">$H424/$F424*100</f>
        <v>0</v>
      </c>
      <c r="K424" s="48" t="s">
        <v>578</v>
      </c>
    </row>
    <row r="425" spans="1:11" s="45" customFormat="1" ht="95.45" customHeight="1">
      <c r="A425" s="21" t="s">
        <v>474</v>
      </c>
      <c r="B425" s="46" t="s">
        <v>63</v>
      </c>
      <c r="C425" s="22" t="s">
        <v>47</v>
      </c>
      <c r="D425" s="44" t="s">
        <v>481</v>
      </c>
      <c r="E425" s="47" t="s">
        <v>27</v>
      </c>
      <c r="F425" s="24">
        <f>F426</f>
        <v>100000</v>
      </c>
      <c r="G425" s="24">
        <f t="shared" si="230"/>
        <v>0</v>
      </c>
      <c r="H425" s="24">
        <f t="shared" si="230"/>
        <v>0</v>
      </c>
      <c r="I425" s="24">
        <f t="shared" si="229"/>
        <v>0</v>
      </c>
      <c r="J425" s="24">
        <f t="shared" si="231"/>
        <v>0</v>
      </c>
      <c r="K425" s="24" t="s">
        <v>578</v>
      </c>
    </row>
    <row r="426" spans="1:11" s="45" customFormat="1" ht="15.6" customHeight="1">
      <c r="A426" s="21" t="s">
        <v>137</v>
      </c>
      <c r="B426" s="22" t="s">
        <v>63</v>
      </c>
      <c r="C426" s="22" t="s">
        <v>47</v>
      </c>
      <c r="D426" s="44" t="s">
        <v>481</v>
      </c>
      <c r="E426" s="47" t="s">
        <v>138</v>
      </c>
      <c r="F426" s="24">
        <v>100000</v>
      </c>
      <c r="G426" s="24">
        <v>0</v>
      </c>
      <c r="H426" s="24">
        <v>0</v>
      </c>
      <c r="I426" s="24">
        <f t="shared" si="229"/>
        <v>0</v>
      </c>
      <c r="J426" s="24">
        <f t="shared" si="231"/>
        <v>0</v>
      </c>
      <c r="K426" s="24" t="s">
        <v>578</v>
      </c>
    </row>
    <row r="427" spans="1:11" s="45" customFormat="1" ht="15.6" customHeight="1">
      <c r="A427" s="21" t="s">
        <v>33</v>
      </c>
      <c r="B427" s="47" t="s">
        <v>63</v>
      </c>
      <c r="C427" s="47" t="s">
        <v>48</v>
      </c>
      <c r="D427" s="47" t="s">
        <v>153</v>
      </c>
      <c r="E427" s="47" t="s">
        <v>27</v>
      </c>
      <c r="F427" s="48">
        <f t="shared" ref="F427:H427" si="232">F428</f>
        <v>469416609.62</v>
      </c>
      <c r="G427" s="48">
        <f t="shared" si="232"/>
        <v>428904201.5</v>
      </c>
      <c r="H427" s="48">
        <f t="shared" si="232"/>
        <v>260736742.38999999</v>
      </c>
      <c r="I427" s="48">
        <f t="shared" si="229"/>
        <v>168167459.11000001</v>
      </c>
      <c r="J427" s="48">
        <f t="shared" si="231"/>
        <v>55.54</v>
      </c>
      <c r="K427" s="48">
        <f t="shared" ref="K427:K494" si="233">$H427/$G427*100</f>
        <v>60.79</v>
      </c>
    </row>
    <row r="428" spans="1:11" s="45" customFormat="1" ht="46.9" customHeight="1">
      <c r="A428" s="21" t="s">
        <v>511</v>
      </c>
      <c r="B428" s="47" t="s">
        <v>63</v>
      </c>
      <c r="C428" s="47" t="s">
        <v>48</v>
      </c>
      <c r="D428" s="47" t="s">
        <v>0</v>
      </c>
      <c r="E428" s="47" t="s">
        <v>27</v>
      </c>
      <c r="F428" s="48">
        <f>F429+F462</f>
        <v>469416609.62</v>
      </c>
      <c r="G428" s="48">
        <f t="shared" ref="G428:H428" si="234">G429+G462</f>
        <v>428904201.5</v>
      </c>
      <c r="H428" s="48">
        <f t="shared" si="234"/>
        <v>260736742.38999999</v>
      </c>
      <c r="I428" s="48">
        <f t="shared" si="229"/>
        <v>168167459.11000001</v>
      </c>
      <c r="J428" s="48">
        <f t="shared" si="231"/>
        <v>55.54</v>
      </c>
      <c r="K428" s="48">
        <f t="shared" si="233"/>
        <v>60.79</v>
      </c>
    </row>
    <row r="429" spans="1:11" s="45" customFormat="1" ht="31.15" customHeight="1">
      <c r="A429" s="21" t="s">
        <v>515</v>
      </c>
      <c r="B429" s="46" t="s">
        <v>63</v>
      </c>
      <c r="C429" s="22" t="s">
        <v>48</v>
      </c>
      <c r="D429" s="22" t="s">
        <v>20</v>
      </c>
      <c r="E429" s="47" t="s">
        <v>27</v>
      </c>
      <c r="F429" s="48">
        <f>F430+F439+F446+F459</f>
        <v>466819369.51999998</v>
      </c>
      <c r="G429" s="48">
        <f t="shared" ref="G429:H429" si="235">G430+G439+G446+G459</f>
        <v>426367059.01999998</v>
      </c>
      <c r="H429" s="48">
        <f t="shared" si="235"/>
        <v>259424877.74000001</v>
      </c>
      <c r="I429" s="48">
        <f t="shared" si="229"/>
        <v>166942181.28</v>
      </c>
      <c r="J429" s="48">
        <f t="shared" si="231"/>
        <v>55.57</v>
      </c>
      <c r="K429" s="48">
        <f t="shared" si="233"/>
        <v>60.85</v>
      </c>
    </row>
    <row r="430" spans="1:11" s="45" customFormat="1" ht="40.15" customHeight="1">
      <c r="A430" s="20" t="s">
        <v>321</v>
      </c>
      <c r="B430" s="22" t="s">
        <v>63</v>
      </c>
      <c r="C430" s="22" t="s">
        <v>48</v>
      </c>
      <c r="D430" s="22" t="s">
        <v>318</v>
      </c>
      <c r="E430" s="47" t="s">
        <v>27</v>
      </c>
      <c r="F430" s="48">
        <f>F431+F433+F435+F437</f>
        <v>385426225.98000002</v>
      </c>
      <c r="G430" s="48">
        <f t="shared" ref="G430:H430" si="236">G431+G433+G435+G437</f>
        <v>398313755.98000002</v>
      </c>
      <c r="H430" s="48">
        <f t="shared" si="236"/>
        <v>247751985.41999999</v>
      </c>
      <c r="I430" s="48">
        <f t="shared" si="229"/>
        <v>150561770.56</v>
      </c>
      <c r="J430" s="48">
        <f t="shared" si="231"/>
        <v>64.28</v>
      </c>
      <c r="K430" s="48">
        <f t="shared" si="233"/>
        <v>62.2</v>
      </c>
    </row>
    <row r="431" spans="1:11" s="45" customFormat="1" ht="156" customHeight="1">
      <c r="A431" s="39" t="s">
        <v>291</v>
      </c>
      <c r="B431" s="46" t="s">
        <v>63</v>
      </c>
      <c r="C431" s="22" t="s">
        <v>48</v>
      </c>
      <c r="D431" s="22" t="s">
        <v>240</v>
      </c>
      <c r="E431" s="47" t="s">
        <v>27</v>
      </c>
      <c r="F431" s="24">
        <f>F432</f>
        <v>23049000</v>
      </c>
      <c r="G431" s="24">
        <f t="shared" ref="G431:H431" si="237">G432</f>
        <v>18252000</v>
      </c>
      <c r="H431" s="24">
        <f t="shared" si="237"/>
        <v>11929265.16</v>
      </c>
      <c r="I431" s="24">
        <f t="shared" si="229"/>
        <v>6322734.8399999999</v>
      </c>
      <c r="J431" s="24">
        <f t="shared" si="231"/>
        <v>51.76</v>
      </c>
      <c r="K431" s="24">
        <f t="shared" si="233"/>
        <v>65.36</v>
      </c>
    </row>
    <row r="432" spans="1:11" s="45" customFormat="1" ht="15.6" customHeight="1">
      <c r="A432" s="21" t="s">
        <v>137</v>
      </c>
      <c r="B432" s="46" t="s">
        <v>63</v>
      </c>
      <c r="C432" s="22" t="s">
        <v>48</v>
      </c>
      <c r="D432" s="22" t="s">
        <v>240</v>
      </c>
      <c r="E432" s="47" t="s">
        <v>138</v>
      </c>
      <c r="F432" s="71">
        <v>23049000</v>
      </c>
      <c r="G432" s="71">
        <v>18252000</v>
      </c>
      <c r="H432" s="71">
        <v>11929265.16</v>
      </c>
      <c r="I432" s="71">
        <f t="shared" si="229"/>
        <v>6322734.8399999999</v>
      </c>
      <c r="J432" s="71">
        <f t="shared" si="231"/>
        <v>51.76</v>
      </c>
      <c r="K432" s="71">
        <f t="shared" si="233"/>
        <v>65.36</v>
      </c>
    </row>
    <row r="433" spans="1:11" s="45" customFormat="1" ht="46.9" customHeight="1">
      <c r="A433" s="21" t="s">
        <v>118</v>
      </c>
      <c r="B433" s="46" t="s">
        <v>63</v>
      </c>
      <c r="C433" s="22" t="s">
        <v>48</v>
      </c>
      <c r="D433" s="22" t="s">
        <v>227</v>
      </c>
      <c r="E433" s="47" t="s">
        <v>27</v>
      </c>
      <c r="F433" s="24">
        <f>F434</f>
        <v>148390716.28</v>
      </c>
      <c r="G433" s="24">
        <f t="shared" ref="G433:H433" si="238">G434</f>
        <v>148390716.28</v>
      </c>
      <c r="H433" s="24">
        <f t="shared" si="238"/>
        <v>81057548.269999996</v>
      </c>
      <c r="I433" s="24">
        <f t="shared" si="229"/>
        <v>67333168.010000005</v>
      </c>
      <c r="J433" s="24">
        <f t="shared" si="231"/>
        <v>54.62</v>
      </c>
      <c r="K433" s="24">
        <f t="shared" si="233"/>
        <v>54.62</v>
      </c>
    </row>
    <row r="434" spans="1:11" s="45" customFormat="1" ht="15.6" customHeight="1">
      <c r="A434" s="21" t="s">
        <v>137</v>
      </c>
      <c r="B434" s="22" t="s">
        <v>63</v>
      </c>
      <c r="C434" s="22" t="s">
        <v>48</v>
      </c>
      <c r="D434" s="22" t="s">
        <v>227</v>
      </c>
      <c r="E434" s="47" t="s">
        <v>138</v>
      </c>
      <c r="F434" s="24">
        <v>148390716.28</v>
      </c>
      <c r="G434" s="24">
        <v>148390716.28</v>
      </c>
      <c r="H434" s="24">
        <v>81057548.269999996</v>
      </c>
      <c r="I434" s="24">
        <f t="shared" si="229"/>
        <v>67333168.010000005</v>
      </c>
      <c r="J434" s="24">
        <f t="shared" si="231"/>
        <v>54.62</v>
      </c>
      <c r="K434" s="24">
        <f t="shared" si="233"/>
        <v>54.62</v>
      </c>
    </row>
    <row r="435" spans="1:11" s="45" customFormat="1" ht="93.6" customHeight="1">
      <c r="A435" s="21" t="s">
        <v>122</v>
      </c>
      <c r="B435" s="22" t="s">
        <v>63</v>
      </c>
      <c r="C435" s="22" t="s">
        <v>48</v>
      </c>
      <c r="D435" s="22" t="s">
        <v>228</v>
      </c>
      <c r="E435" s="47" t="s">
        <v>27</v>
      </c>
      <c r="F435" s="24">
        <f>F436</f>
        <v>10097827.699999999</v>
      </c>
      <c r="G435" s="24">
        <f t="shared" ref="G435:H435" si="239">G436</f>
        <v>27782357.699999999</v>
      </c>
      <c r="H435" s="24">
        <f t="shared" si="239"/>
        <v>26741681.100000001</v>
      </c>
      <c r="I435" s="24">
        <f t="shared" si="229"/>
        <v>1040676.6</v>
      </c>
      <c r="J435" s="24">
        <f t="shared" si="231"/>
        <v>264.83</v>
      </c>
      <c r="K435" s="24">
        <f t="shared" si="233"/>
        <v>96.25</v>
      </c>
    </row>
    <row r="436" spans="1:11" s="45" customFormat="1" ht="15.6" customHeight="1">
      <c r="A436" s="21" t="s">
        <v>137</v>
      </c>
      <c r="B436" s="22" t="s">
        <v>63</v>
      </c>
      <c r="C436" s="22" t="s">
        <v>48</v>
      </c>
      <c r="D436" s="22" t="s">
        <v>228</v>
      </c>
      <c r="E436" s="47" t="s">
        <v>138</v>
      </c>
      <c r="F436" s="24">
        <v>10097827.699999999</v>
      </c>
      <c r="G436" s="24">
        <v>27782357.699999999</v>
      </c>
      <c r="H436" s="24">
        <v>26741681.100000001</v>
      </c>
      <c r="I436" s="24">
        <f t="shared" si="229"/>
        <v>1040676.6</v>
      </c>
      <c r="J436" s="24">
        <f t="shared" si="231"/>
        <v>264.83</v>
      </c>
      <c r="K436" s="24">
        <f t="shared" si="233"/>
        <v>96.25</v>
      </c>
    </row>
    <row r="437" spans="1:11" s="45" customFormat="1" ht="109.15" customHeight="1">
      <c r="A437" s="101" t="s">
        <v>274</v>
      </c>
      <c r="B437" s="22" t="s">
        <v>63</v>
      </c>
      <c r="C437" s="22" t="s">
        <v>48</v>
      </c>
      <c r="D437" s="22" t="s">
        <v>229</v>
      </c>
      <c r="E437" s="47" t="s">
        <v>27</v>
      </c>
      <c r="F437" s="48">
        <f>F438</f>
        <v>203888682</v>
      </c>
      <c r="G437" s="48">
        <f t="shared" ref="G437:H437" si="240">G438</f>
        <v>203888682</v>
      </c>
      <c r="H437" s="48">
        <f t="shared" si="240"/>
        <v>128023490.89</v>
      </c>
      <c r="I437" s="48">
        <f t="shared" si="229"/>
        <v>75865191.109999999</v>
      </c>
      <c r="J437" s="48">
        <f t="shared" si="231"/>
        <v>62.79</v>
      </c>
      <c r="K437" s="48">
        <f t="shared" si="233"/>
        <v>62.79</v>
      </c>
    </row>
    <row r="438" spans="1:11" s="45" customFormat="1" ht="15.6" customHeight="1">
      <c r="A438" s="21" t="s">
        <v>137</v>
      </c>
      <c r="B438" s="22" t="s">
        <v>63</v>
      </c>
      <c r="C438" s="22" t="s">
        <v>48</v>
      </c>
      <c r="D438" s="22" t="s">
        <v>229</v>
      </c>
      <c r="E438" s="47" t="s">
        <v>138</v>
      </c>
      <c r="F438" s="62">
        <v>203888682</v>
      </c>
      <c r="G438" s="62">
        <v>203888682</v>
      </c>
      <c r="H438" s="62">
        <v>128023490.89</v>
      </c>
      <c r="I438" s="62">
        <f t="shared" si="229"/>
        <v>75865191.109999999</v>
      </c>
      <c r="J438" s="62">
        <f t="shared" si="231"/>
        <v>62.79</v>
      </c>
      <c r="K438" s="62">
        <f t="shared" si="233"/>
        <v>62.79</v>
      </c>
    </row>
    <row r="439" spans="1:11" s="45" customFormat="1" ht="31.15" customHeight="1">
      <c r="A439" s="100" t="s">
        <v>320</v>
      </c>
      <c r="B439" s="22" t="s">
        <v>63</v>
      </c>
      <c r="C439" s="22" t="s">
        <v>48</v>
      </c>
      <c r="D439" s="22" t="s">
        <v>319</v>
      </c>
      <c r="E439" s="47" t="s">
        <v>27</v>
      </c>
      <c r="F439" s="48">
        <f>F440+F442+F444</f>
        <v>23260100</v>
      </c>
      <c r="G439" s="48">
        <f t="shared" ref="G439:H439" si="241">G440+G442+G444</f>
        <v>25023000</v>
      </c>
      <c r="H439" s="48">
        <f t="shared" si="241"/>
        <v>11672892.32</v>
      </c>
      <c r="I439" s="48">
        <f t="shared" si="229"/>
        <v>13350107.68</v>
      </c>
      <c r="J439" s="48">
        <f t="shared" si="231"/>
        <v>50.18</v>
      </c>
      <c r="K439" s="48">
        <f t="shared" si="233"/>
        <v>46.65</v>
      </c>
    </row>
    <row r="440" spans="1:11" s="45" customFormat="1" ht="31.15" customHeight="1">
      <c r="A440" s="21" t="s">
        <v>325</v>
      </c>
      <c r="B440" s="22" t="s">
        <v>63</v>
      </c>
      <c r="C440" s="22" t="s">
        <v>48</v>
      </c>
      <c r="D440" s="23" t="s">
        <v>324</v>
      </c>
      <c r="E440" s="47" t="s">
        <v>27</v>
      </c>
      <c r="F440" s="48">
        <f>F441</f>
        <v>475000</v>
      </c>
      <c r="G440" s="48">
        <f t="shared" ref="G440:H440" si="242">G441</f>
        <v>475000</v>
      </c>
      <c r="H440" s="48">
        <f t="shared" si="242"/>
        <v>338350</v>
      </c>
      <c r="I440" s="48">
        <f t="shared" si="229"/>
        <v>136650</v>
      </c>
      <c r="J440" s="48">
        <f t="shared" si="231"/>
        <v>71.23</v>
      </c>
      <c r="K440" s="48">
        <f t="shared" si="233"/>
        <v>71.23</v>
      </c>
    </row>
    <row r="441" spans="1:11" s="45" customFormat="1" ht="18" customHeight="1">
      <c r="A441" s="21" t="s">
        <v>137</v>
      </c>
      <c r="B441" s="22" t="s">
        <v>63</v>
      </c>
      <c r="C441" s="22" t="s">
        <v>48</v>
      </c>
      <c r="D441" s="23" t="s">
        <v>324</v>
      </c>
      <c r="E441" s="47" t="s">
        <v>138</v>
      </c>
      <c r="F441" s="71">
        <v>475000</v>
      </c>
      <c r="G441" s="71">
        <v>475000</v>
      </c>
      <c r="H441" s="71">
        <v>338350</v>
      </c>
      <c r="I441" s="71">
        <f t="shared" si="229"/>
        <v>136650</v>
      </c>
      <c r="J441" s="71">
        <f t="shared" si="231"/>
        <v>71.23</v>
      </c>
      <c r="K441" s="71">
        <f t="shared" si="233"/>
        <v>71.23</v>
      </c>
    </row>
    <row r="442" spans="1:11" s="45" customFormat="1" ht="62.45" customHeight="1">
      <c r="A442" s="21" t="s">
        <v>277</v>
      </c>
      <c r="B442" s="22" t="s">
        <v>63</v>
      </c>
      <c r="C442" s="22" t="s">
        <v>48</v>
      </c>
      <c r="D442" s="23" t="s">
        <v>322</v>
      </c>
      <c r="E442" s="47" t="s">
        <v>27</v>
      </c>
      <c r="F442" s="48">
        <f>F443</f>
        <v>6673350</v>
      </c>
      <c r="G442" s="48">
        <f t="shared" ref="G442:H442" si="243">G443</f>
        <v>6673350</v>
      </c>
      <c r="H442" s="48">
        <f t="shared" si="243"/>
        <v>3512702.32</v>
      </c>
      <c r="I442" s="48">
        <f t="shared" si="229"/>
        <v>3160647.6800000002</v>
      </c>
      <c r="J442" s="48">
        <f t="shared" si="231"/>
        <v>52.64</v>
      </c>
      <c r="K442" s="48">
        <f t="shared" si="233"/>
        <v>52.64</v>
      </c>
    </row>
    <row r="443" spans="1:11" s="45" customFormat="1" ht="18" customHeight="1">
      <c r="A443" s="21" t="s">
        <v>137</v>
      </c>
      <c r="B443" s="22" t="s">
        <v>63</v>
      </c>
      <c r="C443" s="22" t="s">
        <v>48</v>
      </c>
      <c r="D443" s="23" t="s">
        <v>322</v>
      </c>
      <c r="E443" s="47" t="s">
        <v>138</v>
      </c>
      <c r="F443" s="62">
        <v>6673350</v>
      </c>
      <c r="G443" s="62">
        <v>6673350</v>
      </c>
      <c r="H443" s="62">
        <v>3512702.32</v>
      </c>
      <c r="I443" s="62">
        <f t="shared" si="229"/>
        <v>3160647.6800000002</v>
      </c>
      <c r="J443" s="62">
        <f t="shared" si="231"/>
        <v>52.64</v>
      </c>
      <c r="K443" s="62">
        <f t="shared" si="233"/>
        <v>52.64</v>
      </c>
    </row>
    <row r="444" spans="1:11" s="45" customFormat="1" ht="78" customHeight="1">
      <c r="A444" s="39" t="s">
        <v>279</v>
      </c>
      <c r="B444" s="22" t="s">
        <v>63</v>
      </c>
      <c r="C444" s="22" t="s">
        <v>48</v>
      </c>
      <c r="D444" s="23" t="s">
        <v>323</v>
      </c>
      <c r="E444" s="47" t="s">
        <v>27</v>
      </c>
      <c r="F444" s="48">
        <f>F445</f>
        <v>16111750</v>
      </c>
      <c r="G444" s="48">
        <f t="shared" ref="G444:H444" si="244">G445</f>
        <v>17874650</v>
      </c>
      <c r="H444" s="48">
        <f t="shared" si="244"/>
        <v>7821840</v>
      </c>
      <c r="I444" s="48">
        <f t="shared" si="229"/>
        <v>10052810</v>
      </c>
      <c r="J444" s="48">
        <f t="shared" si="231"/>
        <v>48.55</v>
      </c>
      <c r="K444" s="48">
        <f t="shared" si="233"/>
        <v>43.76</v>
      </c>
    </row>
    <row r="445" spans="1:11" s="45" customFormat="1" ht="15.6" customHeight="1">
      <c r="A445" s="21" t="s">
        <v>137</v>
      </c>
      <c r="B445" s="22" t="s">
        <v>63</v>
      </c>
      <c r="C445" s="22" t="s">
        <v>48</v>
      </c>
      <c r="D445" s="23" t="s">
        <v>323</v>
      </c>
      <c r="E445" s="47" t="s">
        <v>138</v>
      </c>
      <c r="F445" s="62">
        <v>16111750</v>
      </c>
      <c r="G445" s="62">
        <v>17874650</v>
      </c>
      <c r="H445" s="62">
        <v>7821840</v>
      </c>
      <c r="I445" s="62">
        <f t="shared" si="229"/>
        <v>10052810</v>
      </c>
      <c r="J445" s="62">
        <f t="shared" si="231"/>
        <v>48.55</v>
      </c>
      <c r="K445" s="62">
        <f t="shared" si="233"/>
        <v>43.76</v>
      </c>
    </row>
    <row r="446" spans="1:11" s="45" customFormat="1" ht="93.6" customHeight="1">
      <c r="A446" s="21" t="s">
        <v>326</v>
      </c>
      <c r="B446" s="22" t="s">
        <v>63</v>
      </c>
      <c r="C446" s="22" t="s">
        <v>48</v>
      </c>
      <c r="D446" s="22" t="s">
        <v>327</v>
      </c>
      <c r="E446" s="47" t="s">
        <v>27</v>
      </c>
      <c r="F446" s="48">
        <f>F455+F457+F447+F449+F451+F453</f>
        <v>57983043.539999999</v>
      </c>
      <c r="G446" s="48">
        <f>G455+G457+G447+G449+G451+G453</f>
        <v>3030303.04</v>
      </c>
      <c r="H446" s="48">
        <f>H455+H457+H447+H449+H451+H453</f>
        <v>0</v>
      </c>
      <c r="I446" s="48">
        <f t="shared" si="229"/>
        <v>3030303.04</v>
      </c>
      <c r="J446" s="48">
        <f t="shared" si="231"/>
        <v>0</v>
      </c>
      <c r="K446" s="48">
        <f t="shared" si="233"/>
        <v>0</v>
      </c>
    </row>
    <row r="447" spans="1:11" s="45" customFormat="1" ht="63">
      <c r="A447" s="39" t="s">
        <v>572</v>
      </c>
      <c r="B447" s="46" t="s">
        <v>63</v>
      </c>
      <c r="C447" s="22" t="s">
        <v>48</v>
      </c>
      <c r="D447" s="39" t="s">
        <v>574</v>
      </c>
      <c r="E447" s="47" t="s">
        <v>27</v>
      </c>
      <c r="F447" s="48">
        <f>F448</f>
        <v>0</v>
      </c>
      <c r="G447" s="48">
        <f t="shared" ref="G447" si="245">G448</f>
        <v>1500000</v>
      </c>
      <c r="H447" s="48">
        <f t="shared" ref="H447" si="246">H448</f>
        <v>0</v>
      </c>
      <c r="I447" s="48">
        <f t="shared" si="229"/>
        <v>1500000</v>
      </c>
      <c r="J447" s="48" t="s">
        <v>578</v>
      </c>
      <c r="K447" s="48">
        <f t="shared" si="233"/>
        <v>0</v>
      </c>
    </row>
    <row r="448" spans="1:11" s="45" customFormat="1" ht="15.6" customHeight="1">
      <c r="A448" s="21" t="s">
        <v>137</v>
      </c>
      <c r="B448" s="46" t="s">
        <v>63</v>
      </c>
      <c r="C448" s="22" t="s">
        <v>48</v>
      </c>
      <c r="D448" s="39" t="s">
        <v>574</v>
      </c>
      <c r="E448" s="47" t="s">
        <v>138</v>
      </c>
      <c r="F448" s="48">
        <v>0</v>
      </c>
      <c r="G448" s="48">
        <v>1500000</v>
      </c>
      <c r="H448" s="48">
        <v>0</v>
      </c>
      <c r="I448" s="24">
        <f t="shared" si="229"/>
        <v>1500000</v>
      </c>
      <c r="J448" s="24" t="s">
        <v>578</v>
      </c>
      <c r="K448" s="24">
        <f t="shared" si="233"/>
        <v>0</v>
      </c>
    </row>
    <row r="449" spans="1:11" s="45" customFormat="1" ht="78.75">
      <c r="A449" s="39" t="s">
        <v>573</v>
      </c>
      <c r="B449" s="46" t="s">
        <v>63</v>
      </c>
      <c r="C449" s="22" t="s">
        <v>48</v>
      </c>
      <c r="D449" s="39" t="s">
        <v>574</v>
      </c>
      <c r="E449" s="47" t="s">
        <v>27</v>
      </c>
      <c r="F449" s="48">
        <f>F450</f>
        <v>0</v>
      </c>
      <c r="G449" s="48">
        <f t="shared" ref="G449" si="247">G450</f>
        <v>15151.52</v>
      </c>
      <c r="H449" s="48">
        <f t="shared" ref="H449" si="248">H450</f>
        <v>0</v>
      </c>
      <c r="I449" s="48">
        <f t="shared" si="229"/>
        <v>15151.52</v>
      </c>
      <c r="J449" s="48" t="s">
        <v>578</v>
      </c>
      <c r="K449" s="48">
        <f t="shared" si="233"/>
        <v>0</v>
      </c>
    </row>
    <row r="450" spans="1:11" s="45" customFormat="1" ht="15.6" customHeight="1">
      <c r="A450" s="21" t="s">
        <v>137</v>
      </c>
      <c r="B450" s="46" t="s">
        <v>63</v>
      </c>
      <c r="C450" s="22" t="s">
        <v>48</v>
      </c>
      <c r="D450" s="39" t="s">
        <v>574</v>
      </c>
      <c r="E450" s="47" t="s">
        <v>138</v>
      </c>
      <c r="F450" s="24">
        <v>0</v>
      </c>
      <c r="G450" s="24">
        <v>15151.52</v>
      </c>
      <c r="H450" s="24">
        <v>0</v>
      </c>
      <c r="I450" s="24">
        <f t="shared" si="229"/>
        <v>15151.52</v>
      </c>
      <c r="J450" s="24" t="s">
        <v>578</v>
      </c>
      <c r="K450" s="24">
        <f t="shared" si="233"/>
        <v>0</v>
      </c>
    </row>
    <row r="451" spans="1:11" s="45" customFormat="1" ht="63">
      <c r="A451" s="39" t="s">
        <v>575</v>
      </c>
      <c r="B451" s="46" t="s">
        <v>63</v>
      </c>
      <c r="C451" s="22" t="s">
        <v>48</v>
      </c>
      <c r="D451" s="39" t="s">
        <v>577</v>
      </c>
      <c r="E451" s="47" t="s">
        <v>27</v>
      </c>
      <c r="F451" s="48">
        <f>F452</f>
        <v>0</v>
      </c>
      <c r="G451" s="48">
        <f t="shared" ref="G451" si="249">G452</f>
        <v>1500000</v>
      </c>
      <c r="H451" s="48">
        <f t="shared" ref="H451" si="250">H452</f>
        <v>0</v>
      </c>
      <c r="I451" s="48">
        <f t="shared" si="229"/>
        <v>1500000</v>
      </c>
      <c r="J451" s="48" t="s">
        <v>578</v>
      </c>
      <c r="K451" s="48">
        <f t="shared" si="233"/>
        <v>0</v>
      </c>
    </row>
    <row r="452" spans="1:11" s="45" customFormat="1" ht="15.6" customHeight="1">
      <c r="A452" s="21" t="s">
        <v>137</v>
      </c>
      <c r="B452" s="46" t="s">
        <v>63</v>
      </c>
      <c r="C452" s="22" t="s">
        <v>48</v>
      </c>
      <c r="D452" s="39" t="s">
        <v>577</v>
      </c>
      <c r="E452" s="47" t="s">
        <v>138</v>
      </c>
      <c r="F452" s="48">
        <v>0</v>
      </c>
      <c r="G452" s="48">
        <v>1500000</v>
      </c>
      <c r="H452" s="48">
        <v>0</v>
      </c>
      <c r="I452" s="24">
        <f t="shared" si="229"/>
        <v>1500000</v>
      </c>
      <c r="J452" s="24" t="s">
        <v>578</v>
      </c>
      <c r="K452" s="24">
        <f t="shared" si="233"/>
        <v>0</v>
      </c>
    </row>
    <row r="453" spans="1:11" s="45" customFormat="1" ht="78.75">
      <c r="A453" s="39" t="s">
        <v>576</v>
      </c>
      <c r="B453" s="46" t="s">
        <v>63</v>
      </c>
      <c r="C453" s="22" t="s">
        <v>48</v>
      </c>
      <c r="D453" s="39" t="s">
        <v>577</v>
      </c>
      <c r="E453" s="47" t="s">
        <v>27</v>
      </c>
      <c r="F453" s="48">
        <f>F454</f>
        <v>0</v>
      </c>
      <c r="G453" s="48">
        <f t="shared" ref="G453" si="251">G454</f>
        <v>15151.52</v>
      </c>
      <c r="H453" s="48">
        <f t="shared" ref="H453" si="252">H454</f>
        <v>0</v>
      </c>
      <c r="I453" s="48">
        <f t="shared" si="229"/>
        <v>15151.52</v>
      </c>
      <c r="J453" s="48" t="s">
        <v>578</v>
      </c>
      <c r="K453" s="48">
        <f t="shared" si="233"/>
        <v>0</v>
      </c>
    </row>
    <row r="454" spans="1:11" s="45" customFormat="1" ht="15.6" customHeight="1">
      <c r="A454" s="21" t="s">
        <v>137</v>
      </c>
      <c r="B454" s="46" t="s">
        <v>63</v>
      </c>
      <c r="C454" s="22" t="s">
        <v>48</v>
      </c>
      <c r="D454" s="39" t="s">
        <v>577</v>
      </c>
      <c r="E454" s="47" t="s">
        <v>138</v>
      </c>
      <c r="F454" s="24">
        <v>0</v>
      </c>
      <c r="G454" s="24">
        <v>15151.52</v>
      </c>
      <c r="H454" s="24">
        <v>0</v>
      </c>
      <c r="I454" s="24">
        <f t="shared" si="229"/>
        <v>15151.52</v>
      </c>
      <c r="J454" s="24" t="s">
        <v>578</v>
      </c>
      <c r="K454" s="24">
        <f t="shared" si="233"/>
        <v>0</v>
      </c>
    </row>
    <row r="455" spans="1:11" s="45" customFormat="1" ht="31.15" customHeight="1">
      <c r="A455" s="39" t="s">
        <v>249</v>
      </c>
      <c r="B455" s="46" t="s">
        <v>63</v>
      </c>
      <c r="C455" s="22" t="s">
        <v>48</v>
      </c>
      <c r="D455" s="39" t="s">
        <v>328</v>
      </c>
      <c r="E455" s="47" t="s">
        <v>27</v>
      </c>
      <c r="F455" s="48">
        <f>F456</f>
        <v>55083891.359999999</v>
      </c>
      <c r="G455" s="48">
        <f t="shared" ref="G455:H455" si="253">G456</f>
        <v>0</v>
      </c>
      <c r="H455" s="48">
        <f t="shared" si="253"/>
        <v>0</v>
      </c>
      <c r="I455" s="48">
        <f t="shared" si="229"/>
        <v>0</v>
      </c>
      <c r="J455" s="48">
        <f t="shared" si="231"/>
        <v>0</v>
      </c>
      <c r="K455" s="48" t="s">
        <v>578</v>
      </c>
    </row>
    <row r="456" spans="1:11" s="45" customFormat="1" ht="15.6" customHeight="1">
      <c r="A456" s="21" t="s">
        <v>137</v>
      </c>
      <c r="B456" s="46" t="s">
        <v>63</v>
      </c>
      <c r="C456" s="22" t="s">
        <v>48</v>
      </c>
      <c r="D456" s="39" t="s">
        <v>328</v>
      </c>
      <c r="E456" s="47" t="s">
        <v>138</v>
      </c>
      <c r="F456" s="48">
        <v>55083891.359999999</v>
      </c>
      <c r="G456" s="48">
        <v>0</v>
      </c>
      <c r="H456" s="48">
        <v>0</v>
      </c>
      <c r="I456" s="24">
        <f t="shared" si="229"/>
        <v>0</v>
      </c>
      <c r="J456" s="24">
        <f t="shared" si="231"/>
        <v>0</v>
      </c>
      <c r="K456" s="24" t="s">
        <v>578</v>
      </c>
    </row>
    <row r="457" spans="1:11" s="45" customFormat="1" ht="46.9" customHeight="1">
      <c r="A457" s="39" t="s">
        <v>250</v>
      </c>
      <c r="B457" s="46" t="s">
        <v>63</v>
      </c>
      <c r="C457" s="22" t="s">
        <v>48</v>
      </c>
      <c r="D457" s="39" t="s">
        <v>328</v>
      </c>
      <c r="E457" s="47" t="s">
        <v>27</v>
      </c>
      <c r="F457" s="48">
        <f>F458</f>
        <v>2899152.18</v>
      </c>
      <c r="G457" s="48">
        <f t="shared" ref="G457:H457" si="254">G458</f>
        <v>0</v>
      </c>
      <c r="H457" s="48">
        <f t="shared" si="254"/>
        <v>0</v>
      </c>
      <c r="I457" s="48">
        <f t="shared" si="229"/>
        <v>0</v>
      </c>
      <c r="J457" s="48">
        <f t="shared" si="231"/>
        <v>0</v>
      </c>
      <c r="K457" s="48" t="s">
        <v>578</v>
      </c>
    </row>
    <row r="458" spans="1:11" s="45" customFormat="1" ht="15.6" customHeight="1">
      <c r="A458" s="21" t="s">
        <v>137</v>
      </c>
      <c r="B458" s="46" t="s">
        <v>63</v>
      </c>
      <c r="C458" s="22" t="s">
        <v>48</v>
      </c>
      <c r="D458" s="39" t="s">
        <v>328</v>
      </c>
      <c r="E458" s="47" t="s">
        <v>138</v>
      </c>
      <c r="F458" s="24">
        <v>2899152.18</v>
      </c>
      <c r="G458" s="24">
        <v>0</v>
      </c>
      <c r="H458" s="24">
        <v>0</v>
      </c>
      <c r="I458" s="24">
        <f t="shared" si="229"/>
        <v>0</v>
      </c>
      <c r="J458" s="24">
        <f t="shared" si="231"/>
        <v>0</v>
      </c>
      <c r="K458" s="24" t="s">
        <v>578</v>
      </c>
    </row>
    <row r="459" spans="1:11" s="45" customFormat="1" ht="81.599999999999994" customHeight="1">
      <c r="A459" s="100" t="s">
        <v>516</v>
      </c>
      <c r="B459" s="22" t="s">
        <v>63</v>
      </c>
      <c r="C459" s="22" t="s">
        <v>48</v>
      </c>
      <c r="D459" s="22" t="s">
        <v>475</v>
      </c>
      <c r="E459" s="47" t="s">
        <v>27</v>
      </c>
      <c r="F459" s="48">
        <f>F461</f>
        <v>150000</v>
      </c>
      <c r="G459" s="48">
        <f t="shared" ref="G459:H459" si="255">G461</f>
        <v>0</v>
      </c>
      <c r="H459" s="48">
        <f t="shared" si="255"/>
        <v>0</v>
      </c>
      <c r="I459" s="48">
        <f t="shared" si="229"/>
        <v>0</v>
      </c>
      <c r="J459" s="48">
        <f t="shared" si="231"/>
        <v>0</v>
      </c>
      <c r="K459" s="48" t="s">
        <v>578</v>
      </c>
    </row>
    <row r="460" spans="1:11" s="45" customFormat="1" ht="95.45" customHeight="1">
      <c r="A460" s="21" t="s">
        <v>476</v>
      </c>
      <c r="B460" s="46" t="s">
        <v>63</v>
      </c>
      <c r="C460" s="22" t="s">
        <v>48</v>
      </c>
      <c r="D460" s="44" t="s">
        <v>477</v>
      </c>
      <c r="E460" s="47" t="s">
        <v>27</v>
      </c>
      <c r="F460" s="24">
        <f>F461</f>
        <v>150000</v>
      </c>
      <c r="G460" s="24">
        <f t="shared" ref="G460:H460" si="256">G461</f>
        <v>0</v>
      </c>
      <c r="H460" s="24">
        <f t="shared" si="256"/>
        <v>0</v>
      </c>
      <c r="I460" s="24">
        <f t="shared" si="229"/>
        <v>0</v>
      </c>
      <c r="J460" s="24">
        <f t="shared" si="231"/>
        <v>0</v>
      </c>
      <c r="K460" s="24" t="s">
        <v>578</v>
      </c>
    </row>
    <row r="461" spans="1:11" s="45" customFormat="1" ht="15.6" customHeight="1">
      <c r="A461" s="21" t="s">
        <v>137</v>
      </c>
      <c r="B461" s="22" t="s">
        <v>63</v>
      </c>
      <c r="C461" s="22" t="s">
        <v>48</v>
      </c>
      <c r="D461" s="44" t="s">
        <v>477</v>
      </c>
      <c r="E461" s="47" t="s">
        <v>138</v>
      </c>
      <c r="F461" s="24">
        <v>150000</v>
      </c>
      <c r="G461" s="24">
        <v>0</v>
      </c>
      <c r="H461" s="24">
        <v>0</v>
      </c>
      <c r="I461" s="24">
        <f t="shared" si="229"/>
        <v>0</v>
      </c>
      <c r="J461" s="24">
        <f t="shared" si="231"/>
        <v>0</v>
      </c>
      <c r="K461" s="24" t="s">
        <v>578</v>
      </c>
    </row>
    <row r="462" spans="1:11" s="45" customFormat="1" ht="15.6" customHeight="1">
      <c r="A462" s="75" t="s">
        <v>506</v>
      </c>
      <c r="B462" s="80" t="s">
        <v>63</v>
      </c>
      <c r="C462" s="44" t="s">
        <v>48</v>
      </c>
      <c r="D462" s="44" t="s">
        <v>181</v>
      </c>
      <c r="E462" s="44" t="s">
        <v>27</v>
      </c>
      <c r="F462" s="24">
        <f>F463</f>
        <v>2597240.1</v>
      </c>
      <c r="G462" s="24">
        <f t="shared" ref="G462:H464" si="257">G463</f>
        <v>2537142.48</v>
      </c>
      <c r="H462" s="24">
        <f t="shared" si="257"/>
        <v>1311864.6499999999</v>
      </c>
      <c r="I462" s="24">
        <f t="shared" si="229"/>
        <v>1225277.83</v>
      </c>
      <c r="J462" s="24">
        <f t="shared" si="231"/>
        <v>50.51</v>
      </c>
      <c r="K462" s="24">
        <f t="shared" si="233"/>
        <v>51.71</v>
      </c>
    </row>
    <row r="463" spans="1:11" s="45" customFormat="1" ht="52.9" customHeight="1">
      <c r="A463" s="39" t="s">
        <v>329</v>
      </c>
      <c r="B463" s="47" t="s">
        <v>63</v>
      </c>
      <c r="C463" s="47" t="s">
        <v>48</v>
      </c>
      <c r="D463" s="102" t="s">
        <v>478</v>
      </c>
      <c r="E463" s="47" t="s">
        <v>27</v>
      </c>
      <c r="F463" s="48">
        <f>F464</f>
        <v>2597240.1</v>
      </c>
      <c r="G463" s="48">
        <f t="shared" si="257"/>
        <v>2537142.48</v>
      </c>
      <c r="H463" s="48">
        <f t="shared" si="257"/>
        <v>1311864.6499999999</v>
      </c>
      <c r="I463" s="48">
        <f t="shared" si="229"/>
        <v>1225277.83</v>
      </c>
      <c r="J463" s="48">
        <f t="shared" si="231"/>
        <v>50.51</v>
      </c>
      <c r="K463" s="48">
        <f t="shared" si="233"/>
        <v>51.71</v>
      </c>
    </row>
    <row r="464" spans="1:11" s="45" customFormat="1" ht="78" customHeight="1">
      <c r="A464" s="75" t="s">
        <v>290</v>
      </c>
      <c r="B464" s="47" t="s">
        <v>63</v>
      </c>
      <c r="C464" s="22" t="s">
        <v>48</v>
      </c>
      <c r="D464" s="78" t="s">
        <v>479</v>
      </c>
      <c r="E464" s="22" t="s">
        <v>27</v>
      </c>
      <c r="F464" s="48">
        <f>F465</f>
        <v>2597240.1</v>
      </c>
      <c r="G464" s="48">
        <f t="shared" si="257"/>
        <v>2537142.48</v>
      </c>
      <c r="H464" s="48">
        <f t="shared" si="257"/>
        <v>1311864.6499999999</v>
      </c>
      <c r="I464" s="48">
        <f t="shared" si="229"/>
        <v>1225277.83</v>
      </c>
      <c r="J464" s="48">
        <f t="shared" si="231"/>
        <v>50.51</v>
      </c>
      <c r="K464" s="48">
        <f t="shared" si="233"/>
        <v>51.71</v>
      </c>
    </row>
    <row r="465" spans="1:11" s="45" customFormat="1" ht="15.6" customHeight="1">
      <c r="A465" s="21" t="s">
        <v>137</v>
      </c>
      <c r="B465" s="47" t="s">
        <v>63</v>
      </c>
      <c r="C465" s="22" t="s">
        <v>48</v>
      </c>
      <c r="D465" s="78" t="s">
        <v>479</v>
      </c>
      <c r="E465" s="22" t="s">
        <v>138</v>
      </c>
      <c r="F465" s="71">
        <v>2597240.1</v>
      </c>
      <c r="G465" s="71">
        <v>2537142.48</v>
      </c>
      <c r="H465" s="71">
        <v>1311864.6499999999</v>
      </c>
      <c r="I465" s="71">
        <f t="shared" si="229"/>
        <v>1225277.83</v>
      </c>
      <c r="J465" s="71">
        <f t="shared" si="231"/>
        <v>50.51</v>
      </c>
      <c r="K465" s="71">
        <f t="shared" si="233"/>
        <v>51.71</v>
      </c>
    </row>
    <row r="466" spans="1:11" s="45" customFormat="1" ht="15.6" customHeight="1">
      <c r="A466" s="75" t="s">
        <v>337</v>
      </c>
      <c r="B466" s="39">
        <v>995</v>
      </c>
      <c r="C466" s="44" t="s">
        <v>238</v>
      </c>
      <c r="D466" s="44" t="s">
        <v>153</v>
      </c>
      <c r="E466" s="44" t="s">
        <v>27</v>
      </c>
      <c r="F466" s="24">
        <f>F467</f>
        <v>11512930</v>
      </c>
      <c r="G466" s="24">
        <f t="shared" ref="G466:H470" si="258">G467</f>
        <v>11592930</v>
      </c>
      <c r="H466" s="24">
        <f t="shared" si="258"/>
        <v>5292756.24</v>
      </c>
      <c r="I466" s="24">
        <f t="shared" si="229"/>
        <v>6300173.7599999998</v>
      </c>
      <c r="J466" s="24">
        <f t="shared" si="231"/>
        <v>45.97</v>
      </c>
      <c r="K466" s="24">
        <f t="shared" si="233"/>
        <v>45.66</v>
      </c>
    </row>
    <row r="467" spans="1:11" s="45" customFormat="1" ht="58.9" customHeight="1">
      <c r="A467" s="75" t="s">
        <v>511</v>
      </c>
      <c r="B467" s="39">
        <v>995</v>
      </c>
      <c r="C467" s="44" t="s">
        <v>238</v>
      </c>
      <c r="D467" s="44" t="s">
        <v>0</v>
      </c>
      <c r="E467" s="44" t="s">
        <v>27</v>
      </c>
      <c r="F467" s="24">
        <f>F468</f>
        <v>11512930</v>
      </c>
      <c r="G467" s="24">
        <f t="shared" si="258"/>
        <v>11592930</v>
      </c>
      <c r="H467" s="24">
        <f t="shared" si="258"/>
        <v>5292756.24</v>
      </c>
      <c r="I467" s="24">
        <f t="shared" si="229"/>
        <v>6300173.7599999998</v>
      </c>
      <c r="J467" s="24">
        <f t="shared" si="231"/>
        <v>45.97</v>
      </c>
      <c r="K467" s="24">
        <f t="shared" si="233"/>
        <v>45.66</v>
      </c>
    </row>
    <row r="468" spans="1:11" s="45" customFormat="1" ht="76.900000000000006" customHeight="1">
      <c r="A468" s="75" t="s">
        <v>512</v>
      </c>
      <c r="B468" s="39">
        <v>995</v>
      </c>
      <c r="C468" s="44" t="s">
        <v>238</v>
      </c>
      <c r="D468" s="44" t="s">
        <v>1</v>
      </c>
      <c r="E468" s="44" t="s">
        <v>27</v>
      </c>
      <c r="F468" s="24">
        <f>F469</f>
        <v>11512930</v>
      </c>
      <c r="G468" s="24">
        <f t="shared" si="258"/>
        <v>11592930</v>
      </c>
      <c r="H468" s="24">
        <f t="shared" si="258"/>
        <v>5292756.24</v>
      </c>
      <c r="I468" s="24">
        <f t="shared" si="229"/>
        <v>6300173.7599999998</v>
      </c>
      <c r="J468" s="24">
        <f t="shared" si="231"/>
        <v>45.97</v>
      </c>
      <c r="K468" s="24">
        <f t="shared" si="233"/>
        <v>45.66</v>
      </c>
    </row>
    <row r="469" spans="1:11" s="45" customFormat="1" ht="46.9" customHeight="1">
      <c r="A469" s="77" t="s">
        <v>330</v>
      </c>
      <c r="B469" s="39">
        <v>995</v>
      </c>
      <c r="C469" s="44" t="s">
        <v>238</v>
      </c>
      <c r="D469" s="44" t="s">
        <v>295</v>
      </c>
      <c r="E469" s="44" t="s">
        <v>27</v>
      </c>
      <c r="F469" s="24">
        <f>F470</f>
        <v>11512930</v>
      </c>
      <c r="G469" s="24">
        <f t="shared" si="258"/>
        <v>11592930</v>
      </c>
      <c r="H469" s="24">
        <f t="shared" si="258"/>
        <v>5292756.24</v>
      </c>
      <c r="I469" s="24">
        <f t="shared" si="229"/>
        <v>6300173.7599999998</v>
      </c>
      <c r="J469" s="24">
        <f t="shared" si="231"/>
        <v>45.97</v>
      </c>
      <c r="K469" s="24">
        <f t="shared" si="233"/>
        <v>45.66</v>
      </c>
    </row>
    <row r="470" spans="1:11" s="45" customFormat="1" ht="46.9" customHeight="1">
      <c r="A470" s="21" t="s">
        <v>296</v>
      </c>
      <c r="B470" s="21">
        <v>995</v>
      </c>
      <c r="C470" s="67" t="s">
        <v>238</v>
      </c>
      <c r="D470" s="67" t="s">
        <v>247</v>
      </c>
      <c r="E470" s="67" t="s">
        <v>27</v>
      </c>
      <c r="F470" s="24">
        <f>F471</f>
        <v>11512930</v>
      </c>
      <c r="G470" s="24">
        <f t="shared" si="258"/>
        <v>11592930</v>
      </c>
      <c r="H470" s="24">
        <f t="shared" si="258"/>
        <v>5292756.24</v>
      </c>
      <c r="I470" s="24">
        <f t="shared" si="229"/>
        <v>6300173.7599999998</v>
      </c>
      <c r="J470" s="24">
        <f t="shared" si="231"/>
        <v>45.97</v>
      </c>
      <c r="K470" s="24">
        <f t="shared" si="233"/>
        <v>45.66</v>
      </c>
    </row>
    <row r="471" spans="1:11" s="45" customFormat="1" ht="15.6" customHeight="1">
      <c r="A471" s="21" t="s">
        <v>137</v>
      </c>
      <c r="B471" s="21">
        <v>995</v>
      </c>
      <c r="C471" s="67" t="s">
        <v>238</v>
      </c>
      <c r="D471" s="67" t="s">
        <v>247</v>
      </c>
      <c r="E471" s="67" t="s">
        <v>138</v>
      </c>
      <c r="F471" s="24">
        <v>11512930</v>
      </c>
      <c r="G471" s="24">
        <v>11592930</v>
      </c>
      <c r="H471" s="24">
        <v>5292756.24</v>
      </c>
      <c r="I471" s="24">
        <f t="shared" si="229"/>
        <v>6300173.7599999998</v>
      </c>
      <c r="J471" s="24">
        <f t="shared" si="231"/>
        <v>45.97</v>
      </c>
      <c r="K471" s="24">
        <f t="shared" si="233"/>
        <v>45.66</v>
      </c>
    </row>
    <row r="472" spans="1:11" s="45" customFormat="1" ht="15.6" customHeight="1">
      <c r="A472" s="21" t="s">
        <v>338</v>
      </c>
      <c r="B472" s="22" t="s">
        <v>63</v>
      </c>
      <c r="C472" s="22" t="s">
        <v>90</v>
      </c>
      <c r="D472" s="22" t="s">
        <v>153</v>
      </c>
      <c r="E472" s="22" t="s">
        <v>27</v>
      </c>
      <c r="F472" s="48">
        <f>F474</f>
        <v>5063425</v>
      </c>
      <c r="G472" s="48">
        <f t="shared" ref="G472:H472" si="259">G474</f>
        <v>5063425</v>
      </c>
      <c r="H472" s="48">
        <f t="shared" si="259"/>
        <v>3038801.17</v>
      </c>
      <c r="I472" s="48">
        <f t="shared" si="229"/>
        <v>2024623.83</v>
      </c>
      <c r="J472" s="48">
        <f t="shared" si="231"/>
        <v>60.01</v>
      </c>
      <c r="K472" s="48">
        <f t="shared" si="233"/>
        <v>60.01</v>
      </c>
    </row>
    <row r="473" spans="1:11" s="45" customFormat="1" ht="57.6" customHeight="1">
      <c r="A473" s="21" t="s">
        <v>511</v>
      </c>
      <c r="B473" s="22" t="s">
        <v>63</v>
      </c>
      <c r="C473" s="22" t="s">
        <v>90</v>
      </c>
      <c r="D473" s="22" t="s">
        <v>0</v>
      </c>
      <c r="E473" s="22" t="s">
        <v>27</v>
      </c>
      <c r="F473" s="48">
        <f t="shared" ref="F473:H474" si="260">F474</f>
        <v>5063425</v>
      </c>
      <c r="G473" s="48">
        <f t="shared" si="260"/>
        <v>5063425</v>
      </c>
      <c r="H473" s="48">
        <f t="shared" si="260"/>
        <v>3038801.17</v>
      </c>
      <c r="I473" s="48">
        <f t="shared" si="229"/>
        <v>2024623.83</v>
      </c>
      <c r="J473" s="48">
        <f t="shared" si="231"/>
        <v>60.01</v>
      </c>
      <c r="K473" s="48">
        <f t="shared" si="233"/>
        <v>60.01</v>
      </c>
    </row>
    <row r="474" spans="1:11" s="45" customFormat="1" ht="58.9" customHeight="1">
      <c r="A474" s="75" t="s">
        <v>517</v>
      </c>
      <c r="B474" s="39">
        <v>995</v>
      </c>
      <c r="C474" s="44" t="s">
        <v>90</v>
      </c>
      <c r="D474" s="44" t="s">
        <v>1</v>
      </c>
      <c r="E474" s="44" t="s">
        <v>27</v>
      </c>
      <c r="F474" s="24">
        <f>F475</f>
        <v>5063425</v>
      </c>
      <c r="G474" s="24">
        <f t="shared" si="260"/>
        <v>5063425</v>
      </c>
      <c r="H474" s="24">
        <f t="shared" si="260"/>
        <v>3038801.17</v>
      </c>
      <c r="I474" s="24">
        <f t="shared" si="229"/>
        <v>2024623.83</v>
      </c>
      <c r="J474" s="24">
        <f t="shared" si="231"/>
        <v>60.01</v>
      </c>
      <c r="K474" s="24">
        <f t="shared" si="233"/>
        <v>60.01</v>
      </c>
    </row>
    <row r="475" spans="1:11" s="45" customFormat="1" ht="64.150000000000006" customHeight="1">
      <c r="A475" s="75" t="s">
        <v>332</v>
      </c>
      <c r="B475" s="39">
        <v>995</v>
      </c>
      <c r="C475" s="44" t="s">
        <v>90</v>
      </c>
      <c r="D475" s="44" t="s">
        <v>331</v>
      </c>
      <c r="E475" s="44" t="s">
        <v>27</v>
      </c>
      <c r="F475" s="24">
        <f>F476+F479</f>
        <v>5063425</v>
      </c>
      <c r="G475" s="24">
        <f t="shared" ref="G475:H475" si="261">G476+G479</f>
        <v>5063425</v>
      </c>
      <c r="H475" s="24">
        <f t="shared" si="261"/>
        <v>3038801.17</v>
      </c>
      <c r="I475" s="24">
        <f t="shared" si="229"/>
        <v>2024623.83</v>
      </c>
      <c r="J475" s="24">
        <f t="shared" si="231"/>
        <v>60.01</v>
      </c>
      <c r="K475" s="24">
        <f t="shared" si="233"/>
        <v>60.01</v>
      </c>
    </row>
    <row r="476" spans="1:11" s="45" customFormat="1" ht="46.9" customHeight="1">
      <c r="A476" s="39" t="s">
        <v>276</v>
      </c>
      <c r="B476" s="22" t="s">
        <v>63</v>
      </c>
      <c r="C476" s="22" t="s">
        <v>90</v>
      </c>
      <c r="D476" s="22" t="s">
        <v>21</v>
      </c>
      <c r="E476" s="22" t="s">
        <v>27</v>
      </c>
      <c r="F476" s="48">
        <f>F477+F478</f>
        <v>2533925</v>
      </c>
      <c r="G476" s="48">
        <f t="shared" ref="G476:H476" si="262">G477+G478</f>
        <v>2533925</v>
      </c>
      <c r="H476" s="48">
        <f t="shared" si="262"/>
        <v>2333925</v>
      </c>
      <c r="I476" s="48">
        <f t="shared" si="229"/>
        <v>200000</v>
      </c>
      <c r="J476" s="48">
        <f t="shared" si="231"/>
        <v>92.11</v>
      </c>
      <c r="K476" s="48">
        <f t="shared" si="233"/>
        <v>92.11</v>
      </c>
    </row>
    <row r="477" spans="1:11" s="45" customFormat="1" ht="31.15" customHeight="1">
      <c r="A477" s="21" t="s">
        <v>135</v>
      </c>
      <c r="B477" s="22" t="s">
        <v>63</v>
      </c>
      <c r="C477" s="22" t="s">
        <v>90</v>
      </c>
      <c r="D477" s="22" t="s">
        <v>21</v>
      </c>
      <c r="E477" s="22" t="s">
        <v>136</v>
      </c>
      <c r="F477" s="48">
        <v>150000</v>
      </c>
      <c r="G477" s="48">
        <v>150000</v>
      </c>
      <c r="H477" s="48">
        <v>16000</v>
      </c>
      <c r="I477" s="48">
        <f t="shared" si="229"/>
        <v>134000</v>
      </c>
      <c r="J477" s="48">
        <f t="shared" si="231"/>
        <v>10.67</v>
      </c>
      <c r="K477" s="48">
        <f t="shared" si="233"/>
        <v>10.67</v>
      </c>
    </row>
    <row r="478" spans="1:11" s="45" customFormat="1" ht="15.6" customHeight="1">
      <c r="A478" s="21" t="s">
        <v>137</v>
      </c>
      <c r="B478" s="22" t="s">
        <v>63</v>
      </c>
      <c r="C478" s="22" t="s">
        <v>90</v>
      </c>
      <c r="D478" s="22" t="s">
        <v>21</v>
      </c>
      <c r="E478" s="22" t="s">
        <v>138</v>
      </c>
      <c r="F478" s="71">
        <v>2383925</v>
      </c>
      <c r="G478" s="71">
        <v>2383925</v>
      </c>
      <c r="H478" s="71">
        <v>2317925</v>
      </c>
      <c r="I478" s="71">
        <f t="shared" si="229"/>
        <v>66000</v>
      </c>
      <c r="J478" s="71">
        <f t="shared" si="231"/>
        <v>97.23</v>
      </c>
      <c r="K478" s="71">
        <f t="shared" si="233"/>
        <v>97.23</v>
      </c>
    </row>
    <row r="479" spans="1:11" s="45" customFormat="1" ht="46.9" customHeight="1">
      <c r="A479" s="103" t="s">
        <v>334</v>
      </c>
      <c r="B479" s="22" t="s">
        <v>63</v>
      </c>
      <c r="C479" s="22" t="s">
        <v>90</v>
      </c>
      <c r="D479" s="22" t="s">
        <v>333</v>
      </c>
      <c r="E479" s="22" t="s">
        <v>27</v>
      </c>
      <c r="F479" s="24">
        <f>F480</f>
        <v>2529500</v>
      </c>
      <c r="G479" s="24">
        <f t="shared" ref="G479:H479" si="263">G480</f>
        <v>2529500</v>
      </c>
      <c r="H479" s="24">
        <f t="shared" si="263"/>
        <v>704876.17</v>
      </c>
      <c r="I479" s="24">
        <f t="shared" si="229"/>
        <v>1824623.83</v>
      </c>
      <c r="J479" s="24">
        <f t="shared" si="231"/>
        <v>27.87</v>
      </c>
      <c r="K479" s="24">
        <f t="shared" si="233"/>
        <v>27.87</v>
      </c>
    </row>
    <row r="480" spans="1:11" s="45" customFormat="1" ht="15.6" customHeight="1">
      <c r="A480" s="21" t="s">
        <v>137</v>
      </c>
      <c r="B480" s="22" t="s">
        <v>63</v>
      </c>
      <c r="C480" s="22" t="s">
        <v>90</v>
      </c>
      <c r="D480" s="22" t="s">
        <v>333</v>
      </c>
      <c r="E480" s="22" t="s">
        <v>138</v>
      </c>
      <c r="F480" s="24">
        <v>2529500</v>
      </c>
      <c r="G480" s="24">
        <v>2529500</v>
      </c>
      <c r="H480" s="24">
        <v>704876.17</v>
      </c>
      <c r="I480" s="24">
        <f t="shared" si="229"/>
        <v>1824623.83</v>
      </c>
      <c r="J480" s="24">
        <f t="shared" si="231"/>
        <v>27.87</v>
      </c>
      <c r="K480" s="24">
        <f t="shared" si="233"/>
        <v>27.87</v>
      </c>
    </row>
    <row r="481" spans="1:11" s="45" customFormat="1" ht="15.6" customHeight="1">
      <c r="A481" s="22" t="s">
        <v>34</v>
      </c>
      <c r="B481" s="47" t="s">
        <v>63</v>
      </c>
      <c r="C481" s="47" t="s">
        <v>49</v>
      </c>
      <c r="D481" s="47" t="s">
        <v>153</v>
      </c>
      <c r="E481" s="47" t="s">
        <v>27</v>
      </c>
      <c r="F481" s="48">
        <f>F483</f>
        <v>39138334.689999998</v>
      </c>
      <c r="G481" s="48">
        <f t="shared" ref="G481:H481" si="264">G483</f>
        <v>39487600.689999998</v>
      </c>
      <c r="H481" s="48">
        <f t="shared" si="264"/>
        <v>21607288.140000001</v>
      </c>
      <c r="I481" s="48">
        <f t="shared" si="229"/>
        <v>17880312.550000001</v>
      </c>
      <c r="J481" s="48">
        <f t="shared" si="231"/>
        <v>55.21</v>
      </c>
      <c r="K481" s="48">
        <f t="shared" si="233"/>
        <v>54.72</v>
      </c>
    </row>
    <row r="482" spans="1:11" s="45" customFormat="1" ht="57.6" customHeight="1">
      <c r="A482" s="21" t="s">
        <v>511</v>
      </c>
      <c r="B482" s="22" t="s">
        <v>63</v>
      </c>
      <c r="C482" s="22" t="s">
        <v>49</v>
      </c>
      <c r="D482" s="22" t="s">
        <v>0</v>
      </c>
      <c r="E482" s="22" t="s">
        <v>27</v>
      </c>
      <c r="F482" s="48">
        <f t="shared" ref="F482:H482" si="265">F483</f>
        <v>39138334.689999998</v>
      </c>
      <c r="G482" s="48">
        <f t="shared" si="265"/>
        <v>39487600.689999998</v>
      </c>
      <c r="H482" s="48">
        <f t="shared" si="265"/>
        <v>21607288.140000001</v>
      </c>
      <c r="I482" s="48">
        <f t="shared" si="229"/>
        <v>17880312.550000001</v>
      </c>
      <c r="J482" s="48">
        <f t="shared" si="231"/>
        <v>55.21</v>
      </c>
      <c r="K482" s="48">
        <f t="shared" si="233"/>
        <v>54.72</v>
      </c>
    </row>
    <row r="483" spans="1:11" s="45" customFormat="1" ht="34.15" customHeight="1">
      <c r="A483" s="21" t="s">
        <v>335</v>
      </c>
      <c r="B483" s="47" t="s">
        <v>63</v>
      </c>
      <c r="C483" s="22" t="s">
        <v>49</v>
      </c>
      <c r="D483" s="22" t="s">
        <v>22</v>
      </c>
      <c r="E483" s="47" t="s">
        <v>27</v>
      </c>
      <c r="F483" s="48">
        <f>F485</f>
        <v>39138334.689999998</v>
      </c>
      <c r="G483" s="48">
        <f t="shared" ref="G483:H483" si="266">G485</f>
        <v>39487600.689999998</v>
      </c>
      <c r="H483" s="48">
        <f t="shared" si="266"/>
        <v>21607288.140000001</v>
      </c>
      <c r="I483" s="48">
        <f t="shared" si="229"/>
        <v>17880312.550000001</v>
      </c>
      <c r="J483" s="48">
        <f t="shared" si="231"/>
        <v>55.21</v>
      </c>
      <c r="K483" s="48">
        <f t="shared" si="233"/>
        <v>54.72</v>
      </c>
    </row>
    <row r="484" spans="1:11" s="45" customFormat="1" ht="65.45" customHeight="1">
      <c r="A484" s="77" t="s">
        <v>488</v>
      </c>
      <c r="B484" s="39">
        <v>995</v>
      </c>
      <c r="C484" s="44" t="s">
        <v>49</v>
      </c>
      <c r="D484" s="44" t="s">
        <v>336</v>
      </c>
      <c r="E484" s="44" t="s">
        <v>27</v>
      </c>
      <c r="F484" s="24">
        <f>F485</f>
        <v>39138334.689999998</v>
      </c>
      <c r="G484" s="24">
        <f t="shared" ref="G484:H484" si="267">G485</f>
        <v>39487600.689999998</v>
      </c>
      <c r="H484" s="24">
        <f t="shared" si="267"/>
        <v>21607288.140000001</v>
      </c>
      <c r="I484" s="24">
        <f t="shared" si="229"/>
        <v>17880312.550000001</v>
      </c>
      <c r="J484" s="24">
        <f t="shared" si="231"/>
        <v>55.21</v>
      </c>
      <c r="K484" s="24">
        <f t="shared" si="233"/>
        <v>54.72</v>
      </c>
    </row>
    <row r="485" spans="1:11" s="45" customFormat="1" ht="46.9" customHeight="1">
      <c r="A485" s="21" t="s">
        <v>118</v>
      </c>
      <c r="B485" s="47" t="s">
        <v>63</v>
      </c>
      <c r="C485" s="22" t="s">
        <v>49</v>
      </c>
      <c r="D485" s="22" t="s">
        <v>23</v>
      </c>
      <c r="E485" s="47" t="s">
        <v>27</v>
      </c>
      <c r="F485" s="48">
        <f>F486+F487+F488+F489+F490+F491</f>
        <v>39138334.689999998</v>
      </c>
      <c r="G485" s="48">
        <f t="shared" ref="G485:H485" si="268">G486+G487+G488+G489+G490+G491</f>
        <v>39487600.689999998</v>
      </c>
      <c r="H485" s="48">
        <f t="shared" si="268"/>
        <v>21607288.140000001</v>
      </c>
      <c r="I485" s="48">
        <f t="shared" si="229"/>
        <v>17880312.550000001</v>
      </c>
      <c r="J485" s="48">
        <f t="shared" si="231"/>
        <v>55.21</v>
      </c>
      <c r="K485" s="48">
        <f t="shared" si="233"/>
        <v>54.72</v>
      </c>
    </row>
    <row r="486" spans="1:11" s="45" customFormat="1" ht="31.15" customHeight="1">
      <c r="A486" s="26" t="s">
        <v>139</v>
      </c>
      <c r="B486" s="47" t="s">
        <v>63</v>
      </c>
      <c r="C486" s="22" t="s">
        <v>49</v>
      </c>
      <c r="D486" s="22" t="s">
        <v>23</v>
      </c>
      <c r="E486" s="47" t="s">
        <v>140</v>
      </c>
      <c r="F486" s="24">
        <v>34225042.689999998</v>
      </c>
      <c r="G486" s="24">
        <v>34225042.689999998</v>
      </c>
      <c r="H486" s="24">
        <v>18802277.710000001</v>
      </c>
      <c r="I486" s="24">
        <f t="shared" si="229"/>
        <v>15422764.98</v>
      </c>
      <c r="J486" s="24">
        <f t="shared" si="231"/>
        <v>54.94</v>
      </c>
      <c r="K486" s="24">
        <f t="shared" si="233"/>
        <v>54.94</v>
      </c>
    </row>
    <row r="487" spans="1:11" s="45" customFormat="1" ht="46.9" customHeight="1">
      <c r="A487" s="26" t="s">
        <v>124</v>
      </c>
      <c r="B487" s="47" t="s">
        <v>63</v>
      </c>
      <c r="C487" s="22" t="s">
        <v>49</v>
      </c>
      <c r="D487" s="22" t="s">
        <v>23</v>
      </c>
      <c r="E487" s="47" t="s">
        <v>125</v>
      </c>
      <c r="F487" s="24">
        <v>4345092</v>
      </c>
      <c r="G487" s="24">
        <v>4628684.22</v>
      </c>
      <c r="H487" s="24">
        <v>2701136.65</v>
      </c>
      <c r="I487" s="24">
        <f t="shared" si="229"/>
        <v>1927547.57</v>
      </c>
      <c r="J487" s="24">
        <f t="shared" si="231"/>
        <v>62.17</v>
      </c>
      <c r="K487" s="24">
        <f t="shared" si="233"/>
        <v>58.36</v>
      </c>
    </row>
    <row r="488" spans="1:11" s="45" customFormat="1" ht="52.15" customHeight="1">
      <c r="A488" s="26" t="s">
        <v>135</v>
      </c>
      <c r="B488" s="47" t="s">
        <v>63</v>
      </c>
      <c r="C488" s="22" t="s">
        <v>49</v>
      </c>
      <c r="D488" s="22" t="s">
        <v>23</v>
      </c>
      <c r="E488" s="47" t="s">
        <v>136</v>
      </c>
      <c r="F488" s="24">
        <v>470000</v>
      </c>
      <c r="G488" s="24">
        <v>470000</v>
      </c>
      <c r="H488" s="24">
        <v>0</v>
      </c>
      <c r="I488" s="24">
        <f t="shared" si="229"/>
        <v>470000</v>
      </c>
      <c r="J488" s="24">
        <f t="shared" si="231"/>
        <v>0</v>
      </c>
      <c r="K488" s="24">
        <f t="shared" si="233"/>
        <v>0</v>
      </c>
    </row>
    <row r="489" spans="1:11" s="45" customFormat="1" ht="15.6" customHeight="1">
      <c r="A489" s="21" t="s">
        <v>193</v>
      </c>
      <c r="B489" s="47" t="s">
        <v>63</v>
      </c>
      <c r="C489" s="22" t="s">
        <v>49</v>
      </c>
      <c r="D489" s="22" t="s">
        <v>23</v>
      </c>
      <c r="E489" s="47" t="s">
        <v>194</v>
      </c>
      <c r="F489" s="24">
        <v>80000</v>
      </c>
      <c r="G489" s="24">
        <v>80000</v>
      </c>
      <c r="H489" s="24">
        <v>20000</v>
      </c>
      <c r="I489" s="24">
        <f t="shared" si="229"/>
        <v>60000</v>
      </c>
      <c r="J489" s="24">
        <f t="shared" si="231"/>
        <v>25</v>
      </c>
      <c r="K489" s="24">
        <f t="shared" si="233"/>
        <v>25</v>
      </c>
    </row>
    <row r="490" spans="1:11" s="45" customFormat="1" ht="15.6" customHeight="1">
      <c r="A490" s="98" t="s">
        <v>190</v>
      </c>
      <c r="B490" s="47" t="s">
        <v>63</v>
      </c>
      <c r="C490" s="22" t="s">
        <v>49</v>
      </c>
      <c r="D490" s="22" t="s">
        <v>23</v>
      </c>
      <c r="E490" s="47" t="s">
        <v>130</v>
      </c>
      <c r="F490" s="24">
        <v>0</v>
      </c>
      <c r="G490" s="24">
        <v>0</v>
      </c>
      <c r="H490" s="24">
        <v>0</v>
      </c>
      <c r="I490" s="24">
        <f t="shared" si="229"/>
        <v>0</v>
      </c>
      <c r="J490" s="24" t="s">
        <v>578</v>
      </c>
      <c r="K490" s="24" t="s">
        <v>578</v>
      </c>
    </row>
    <row r="491" spans="1:11" s="45" customFormat="1" ht="15.6" customHeight="1">
      <c r="A491" s="26" t="s">
        <v>128</v>
      </c>
      <c r="B491" s="47" t="s">
        <v>63</v>
      </c>
      <c r="C491" s="22" t="s">
        <v>49</v>
      </c>
      <c r="D491" s="22" t="s">
        <v>23</v>
      </c>
      <c r="E491" s="47" t="s">
        <v>141</v>
      </c>
      <c r="F491" s="24">
        <v>18200</v>
      </c>
      <c r="G491" s="24">
        <v>83873.78</v>
      </c>
      <c r="H491" s="24">
        <v>83873.78</v>
      </c>
      <c r="I491" s="24">
        <f t="shared" si="229"/>
        <v>0</v>
      </c>
      <c r="J491" s="24">
        <f t="shared" si="231"/>
        <v>460.84</v>
      </c>
      <c r="K491" s="24">
        <f t="shared" si="233"/>
        <v>100</v>
      </c>
    </row>
    <row r="492" spans="1:11" s="45" customFormat="1" ht="15.6" customHeight="1">
      <c r="A492" s="58" t="s">
        <v>61</v>
      </c>
      <c r="B492" s="99" t="s">
        <v>63</v>
      </c>
      <c r="C492" s="58" t="s">
        <v>62</v>
      </c>
      <c r="D492" s="58" t="s">
        <v>153</v>
      </c>
      <c r="E492" s="99" t="s">
        <v>27</v>
      </c>
      <c r="F492" s="59">
        <f>F493+F504+F511</f>
        <v>10212512</v>
      </c>
      <c r="G492" s="59">
        <f t="shared" ref="G492:H492" si="269">G493+G504+G511</f>
        <v>10212512</v>
      </c>
      <c r="H492" s="59">
        <f t="shared" si="269"/>
        <v>2380671.84</v>
      </c>
      <c r="I492" s="59">
        <f t="shared" si="229"/>
        <v>7831840.1600000001</v>
      </c>
      <c r="J492" s="59">
        <f t="shared" si="231"/>
        <v>23.31</v>
      </c>
      <c r="K492" s="59">
        <f t="shared" si="233"/>
        <v>23.31</v>
      </c>
    </row>
    <row r="493" spans="1:11" s="45" customFormat="1" ht="15.6" customHeight="1">
      <c r="A493" s="21" t="s">
        <v>91</v>
      </c>
      <c r="B493" s="80" t="s">
        <v>63</v>
      </c>
      <c r="C493" s="22" t="s">
        <v>92</v>
      </c>
      <c r="D493" s="22" t="s">
        <v>153</v>
      </c>
      <c r="E493" s="22" t="s">
        <v>27</v>
      </c>
      <c r="F493" s="24">
        <f>F494</f>
        <v>3904200</v>
      </c>
      <c r="G493" s="24">
        <f t="shared" ref="G493:H493" si="270">G494</f>
        <v>3904200</v>
      </c>
      <c r="H493" s="24">
        <f t="shared" si="270"/>
        <v>730000</v>
      </c>
      <c r="I493" s="24">
        <f t="shared" si="229"/>
        <v>3174200</v>
      </c>
      <c r="J493" s="24">
        <f t="shared" si="231"/>
        <v>18.7</v>
      </c>
      <c r="K493" s="24">
        <f t="shared" si="233"/>
        <v>18.7</v>
      </c>
    </row>
    <row r="494" spans="1:11" s="45" customFormat="1" ht="57.6" customHeight="1">
      <c r="A494" s="21" t="s">
        <v>511</v>
      </c>
      <c r="B494" s="22" t="s">
        <v>63</v>
      </c>
      <c r="C494" s="22" t="s">
        <v>92</v>
      </c>
      <c r="D494" s="22" t="s">
        <v>0</v>
      </c>
      <c r="E494" s="22" t="s">
        <v>27</v>
      </c>
      <c r="F494" s="48">
        <f>F495+F500</f>
        <v>3904200</v>
      </c>
      <c r="G494" s="48">
        <f t="shared" ref="G494:H494" si="271">G495+G500</f>
        <v>3904200</v>
      </c>
      <c r="H494" s="48">
        <f t="shared" si="271"/>
        <v>730000</v>
      </c>
      <c r="I494" s="48">
        <f t="shared" si="229"/>
        <v>3174200</v>
      </c>
      <c r="J494" s="48">
        <f t="shared" si="231"/>
        <v>18.7</v>
      </c>
      <c r="K494" s="48">
        <f t="shared" si="233"/>
        <v>18.7</v>
      </c>
    </row>
    <row r="495" spans="1:11" s="45" customFormat="1" ht="34.15" customHeight="1">
      <c r="A495" s="21" t="s">
        <v>335</v>
      </c>
      <c r="B495" s="47" t="s">
        <v>63</v>
      </c>
      <c r="C495" s="22" t="s">
        <v>92</v>
      </c>
      <c r="D495" s="22" t="s">
        <v>22</v>
      </c>
      <c r="E495" s="47" t="s">
        <v>27</v>
      </c>
      <c r="F495" s="48">
        <f>F497</f>
        <v>874200</v>
      </c>
      <c r="G495" s="48">
        <f t="shared" ref="G495:H495" si="272">G497</f>
        <v>874200</v>
      </c>
      <c r="H495" s="48">
        <f t="shared" si="272"/>
        <v>110000</v>
      </c>
      <c r="I495" s="48">
        <f t="shared" ref="I495:I543" si="273">$G495-$H495</f>
        <v>764200</v>
      </c>
      <c r="J495" s="48">
        <f t="shared" ref="J495:J543" si="274">$H495/$F495*100</f>
        <v>12.58</v>
      </c>
      <c r="K495" s="48">
        <f t="shared" ref="K495:K543" si="275">$H495/$G495*100</f>
        <v>12.58</v>
      </c>
    </row>
    <row r="496" spans="1:11" s="45" customFormat="1" ht="65.45" customHeight="1">
      <c r="A496" s="77" t="s">
        <v>340</v>
      </c>
      <c r="B496" s="39">
        <v>995</v>
      </c>
      <c r="C496" s="44" t="s">
        <v>92</v>
      </c>
      <c r="D496" s="44" t="s">
        <v>339</v>
      </c>
      <c r="E496" s="44" t="s">
        <v>27</v>
      </c>
      <c r="F496" s="24">
        <f>F497</f>
        <v>874200</v>
      </c>
      <c r="G496" s="24">
        <f t="shared" ref="G496:H498" si="276">G497</f>
        <v>874200</v>
      </c>
      <c r="H496" s="24">
        <f t="shared" si="276"/>
        <v>110000</v>
      </c>
      <c r="I496" s="24">
        <f t="shared" si="273"/>
        <v>764200</v>
      </c>
      <c r="J496" s="24">
        <f t="shared" si="274"/>
        <v>12.58</v>
      </c>
      <c r="K496" s="24">
        <f t="shared" si="275"/>
        <v>12.58</v>
      </c>
    </row>
    <row r="497" spans="1:11" s="45" customFormat="1" ht="31.15" customHeight="1" outlineLevel="5">
      <c r="A497" s="75" t="s">
        <v>489</v>
      </c>
      <c r="B497" s="80" t="s">
        <v>63</v>
      </c>
      <c r="C497" s="22" t="s">
        <v>92</v>
      </c>
      <c r="D497" s="44" t="s">
        <v>339</v>
      </c>
      <c r="E497" s="22" t="s">
        <v>27</v>
      </c>
      <c r="F497" s="24">
        <f>F498</f>
        <v>874200</v>
      </c>
      <c r="G497" s="24">
        <f t="shared" si="276"/>
        <v>874200</v>
      </c>
      <c r="H497" s="24">
        <f t="shared" si="276"/>
        <v>110000</v>
      </c>
      <c r="I497" s="24">
        <f t="shared" si="273"/>
        <v>764200</v>
      </c>
      <c r="J497" s="24">
        <f t="shared" si="274"/>
        <v>12.58</v>
      </c>
      <c r="K497" s="24">
        <f t="shared" si="275"/>
        <v>12.58</v>
      </c>
    </row>
    <row r="498" spans="1:11" s="45" customFormat="1" ht="31.15" customHeight="1" outlineLevel="5">
      <c r="A498" s="39" t="s">
        <v>292</v>
      </c>
      <c r="B498" s="80" t="s">
        <v>63</v>
      </c>
      <c r="C498" s="44" t="s">
        <v>92</v>
      </c>
      <c r="D498" s="104" t="s">
        <v>518</v>
      </c>
      <c r="E498" s="22" t="s">
        <v>27</v>
      </c>
      <c r="F498" s="48">
        <f>F499</f>
        <v>874200</v>
      </c>
      <c r="G498" s="48">
        <f t="shared" si="276"/>
        <v>874200</v>
      </c>
      <c r="H498" s="48">
        <f t="shared" si="276"/>
        <v>110000</v>
      </c>
      <c r="I498" s="48">
        <f t="shared" si="273"/>
        <v>764200</v>
      </c>
      <c r="J498" s="48">
        <f t="shared" si="274"/>
        <v>12.58</v>
      </c>
      <c r="K498" s="48">
        <f t="shared" si="275"/>
        <v>12.58</v>
      </c>
    </row>
    <row r="499" spans="1:11" s="45" customFormat="1" ht="31.15" customHeight="1" outlineLevel="5">
      <c r="A499" s="21" t="s">
        <v>200</v>
      </c>
      <c r="B499" s="80" t="s">
        <v>63</v>
      </c>
      <c r="C499" s="44" t="s">
        <v>92</v>
      </c>
      <c r="D499" s="104" t="s">
        <v>518</v>
      </c>
      <c r="E499" s="22" t="s">
        <v>136</v>
      </c>
      <c r="F499" s="24">
        <v>874200</v>
      </c>
      <c r="G499" s="24">
        <v>874200</v>
      </c>
      <c r="H499" s="24">
        <v>110000</v>
      </c>
      <c r="I499" s="24">
        <f t="shared" si="273"/>
        <v>764200</v>
      </c>
      <c r="J499" s="24">
        <f t="shared" si="274"/>
        <v>12.58</v>
      </c>
      <c r="K499" s="24">
        <f t="shared" si="275"/>
        <v>12.58</v>
      </c>
    </row>
    <row r="500" spans="1:11" s="45" customFormat="1" ht="15.6" customHeight="1">
      <c r="A500" s="75" t="s">
        <v>506</v>
      </c>
      <c r="B500" s="80" t="s">
        <v>63</v>
      </c>
      <c r="C500" s="44" t="s">
        <v>92</v>
      </c>
      <c r="D500" s="44" t="s">
        <v>181</v>
      </c>
      <c r="E500" s="44" t="s">
        <v>27</v>
      </c>
      <c r="F500" s="24">
        <f>F501</f>
        <v>3030000</v>
      </c>
      <c r="G500" s="24">
        <f t="shared" ref="G500:H502" si="277">G501</f>
        <v>3030000</v>
      </c>
      <c r="H500" s="24">
        <f t="shared" si="277"/>
        <v>620000</v>
      </c>
      <c r="I500" s="24">
        <f t="shared" si="273"/>
        <v>2410000</v>
      </c>
      <c r="J500" s="24">
        <f t="shared" si="274"/>
        <v>20.46</v>
      </c>
      <c r="K500" s="24">
        <f t="shared" si="275"/>
        <v>20.46</v>
      </c>
    </row>
    <row r="501" spans="1:11" s="45" customFormat="1" ht="15.6" customHeight="1">
      <c r="A501" s="75" t="s">
        <v>289</v>
      </c>
      <c r="B501" s="80" t="s">
        <v>63</v>
      </c>
      <c r="C501" s="44" t="s">
        <v>92</v>
      </c>
      <c r="D501" s="44" t="s">
        <v>202</v>
      </c>
      <c r="E501" s="44" t="s">
        <v>27</v>
      </c>
      <c r="F501" s="24">
        <f>F502</f>
        <v>3030000</v>
      </c>
      <c r="G501" s="24">
        <f t="shared" si="277"/>
        <v>3030000</v>
      </c>
      <c r="H501" s="24">
        <f t="shared" si="277"/>
        <v>620000</v>
      </c>
      <c r="I501" s="24">
        <f t="shared" si="273"/>
        <v>2410000</v>
      </c>
      <c r="J501" s="24">
        <f t="shared" si="274"/>
        <v>20.46</v>
      </c>
      <c r="K501" s="24">
        <f t="shared" si="275"/>
        <v>20.46</v>
      </c>
    </row>
    <row r="502" spans="1:11" s="45" customFormat="1" ht="93.6" customHeight="1">
      <c r="A502" s="39" t="s">
        <v>199</v>
      </c>
      <c r="B502" s="80" t="s">
        <v>63</v>
      </c>
      <c r="C502" s="44" t="s">
        <v>92</v>
      </c>
      <c r="D502" s="44" t="s">
        <v>245</v>
      </c>
      <c r="E502" s="44" t="s">
        <v>27</v>
      </c>
      <c r="F502" s="24">
        <f>F503</f>
        <v>3030000</v>
      </c>
      <c r="G502" s="24">
        <f t="shared" si="277"/>
        <v>3030000</v>
      </c>
      <c r="H502" s="24">
        <f t="shared" si="277"/>
        <v>620000</v>
      </c>
      <c r="I502" s="24">
        <f t="shared" si="273"/>
        <v>2410000</v>
      </c>
      <c r="J502" s="24">
        <f t="shared" si="274"/>
        <v>20.46</v>
      </c>
      <c r="K502" s="24">
        <f t="shared" si="275"/>
        <v>20.46</v>
      </c>
    </row>
    <row r="503" spans="1:11" s="45" customFormat="1" ht="31.15" customHeight="1">
      <c r="A503" s="39" t="s">
        <v>200</v>
      </c>
      <c r="B503" s="80" t="s">
        <v>63</v>
      </c>
      <c r="C503" s="44" t="s">
        <v>92</v>
      </c>
      <c r="D503" s="44" t="s">
        <v>245</v>
      </c>
      <c r="E503" s="44" t="s">
        <v>136</v>
      </c>
      <c r="F503" s="71">
        <v>3030000</v>
      </c>
      <c r="G503" s="71">
        <v>3030000</v>
      </c>
      <c r="H503" s="71">
        <v>620000</v>
      </c>
      <c r="I503" s="71">
        <f t="shared" si="273"/>
        <v>2410000</v>
      </c>
      <c r="J503" s="71">
        <f t="shared" si="274"/>
        <v>20.46</v>
      </c>
      <c r="K503" s="71">
        <f t="shared" si="275"/>
        <v>20.46</v>
      </c>
    </row>
    <row r="504" spans="1:11" s="45" customFormat="1" ht="15.6" customHeight="1">
      <c r="A504" s="22" t="s">
        <v>76</v>
      </c>
      <c r="B504" s="47" t="s">
        <v>63</v>
      </c>
      <c r="C504" s="22" t="s">
        <v>77</v>
      </c>
      <c r="D504" s="22" t="s">
        <v>153</v>
      </c>
      <c r="E504" s="47" t="s">
        <v>27</v>
      </c>
      <c r="F504" s="48">
        <f t="shared" ref="F504:H507" si="278">F505</f>
        <v>5447312</v>
      </c>
      <c r="G504" s="48">
        <f t="shared" si="278"/>
        <v>5447312</v>
      </c>
      <c r="H504" s="48">
        <f t="shared" si="278"/>
        <v>1614671.84</v>
      </c>
      <c r="I504" s="48">
        <f t="shared" si="273"/>
        <v>3832640.16</v>
      </c>
      <c r="J504" s="48">
        <f t="shared" si="274"/>
        <v>29.64</v>
      </c>
      <c r="K504" s="48">
        <f t="shared" si="275"/>
        <v>29.64</v>
      </c>
    </row>
    <row r="505" spans="1:11" s="45" customFormat="1" ht="54.6" customHeight="1">
      <c r="A505" s="21" t="s">
        <v>341</v>
      </c>
      <c r="B505" s="47" t="s">
        <v>63</v>
      </c>
      <c r="C505" s="22" t="s">
        <v>77</v>
      </c>
      <c r="D505" s="22" t="s">
        <v>5</v>
      </c>
      <c r="E505" s="47" t="s">
        <v>27</v>
      </c>
      <c r="F505" s="48">
        <f t="shared" si="278"/>
        <v>5447312</v>
      </c>
      <c r="G505" s="48">
        <f t="shared" si="278"/>
        <v>5447312</v>
      </c>
      <c r="H505" s="48">
        <f t="shared" si="278"/>
        <v>1614671.84</v>
      </c>
      <c r="I505" s="48">
        <f t="shared" si="273"/>
        <v>3832640.16</v>
      </c>
      <c r="J505" s="48">
        <f t="shared" si="274"/>
        <v>29.64</v>
      </c>
      <c r="K505" s="48">
        <f t="shared" si="275"/>
        <v>29.64</v>
      </c>
    </row>
    <row r="506" spans="1:11" s="45" customFormat="1" ht="31.15" customHeight="1">
      <c r="A506" s="21" t="s">
        <v>342</v>
      </c>
      <c r="B506" s="47" t="s">
        <v>63</v>
      </c>
      <c r="C506" s="22" t="s">
        <v>77</v>
      </c>
      <c r="D506" s="22" t="s">
        <v>343</v>
      </c>
      <c r="E506" s="47" t="s">
        <v>27</v>
      </c>
      <c r="F506" s="48">
        <f>F507</f>
        <v>5447312</v>
      </c>
      <c r="G506" s="48">
        <f t="shared" si="278"/>
        <v>5447312</v>
      </c>
      <c r="H506" s="48">
        <f t="shared" si="278"/>
        <v>1614671.84</v>
      </c>
      <c r="I506" s="48">
        <f t="shared" si="273"/>
        <v>3832640.16</v>
      </c>
      <c r="J506" s="48">
        <f t="shared" si="274"/>
        <v>29.64</v>
      </c>
      <c r="K506" s="48">
        <f t="shared" si="275"/>
        <v>29.64</v>
      </c>
    </row>
    <row r="507" spans="1:11" s="45" customFormat="1" ht="31.15" customHeight="1">
      <c r="A507" s="21" t="s">
        <v>345</v>
      </c>
      <c r="B507" s="47" t="s">
        <v>63</v>
      </c>
      <c r="C507" s="22" t="s">
        <v>77</v>
      </c>
      <c r="D507" s="22" t="s">
        <v>390</v>
      </c>
      <c r="E507" s="47" t="s">
        <v>27</v>
      </c>
      <c r="F507" s="48">
        <f>F508</f>
        <v>5447312</v>
      </c>
      <c r="G507" s="48">
        <f t="shared" si="278"/>
        <v>5447312</v>
      </c>
      <c r="H507" s="48">
        <f t="shared" si="278"/>
        <v>1614671.84</v>
      </c>
      <c r="I507" s="48">
        <f t="shared" si="273"/>
        <v>3832640.16</v>
      </c>
      <c r="J507" s="48">
        <f t="shared" si="274"/>
        <v>29.64</v>
      </c>
      <c r="K507" s="48">
        <f t="shared" si="275"/>
        <v>29.64</v>
      </c>
    </row>
    <row r="508" spans="1:11" s="45" customFormat="1" ht="78" customHeight="1">
      <c r="A508" s="21" t="s">
        <v>25</v>
      </c>
      <c r="B508" s="47" t="s">
        <v>63</v>
      </c>
      <c r="C508" s="22" t="s">
        <v>77</v>
      </c>
      <c r="D508" s="22" t="s">
        <v>391</v>
      </c>
      <c r="E508" s="47" t="s">
        <v>27</v>
      </c>
      <c r="F508" s="48">
        <f>F509+F510</f>
        <v>5447312</v>
      </c>
      <c r="G508" s="48">
        <f t="shared" ref="G508:H508" si="279">G509+G510</f>
        <v>5447312</v>
      </c>
      <c r="H508" s="48">
        <f t="shared" si="279"/>
        <v>1614671.84</v>
      </c>
      <c r="I508" s="48">
        <f t="shared" si="273"/>
        <v>3832640.16</v>
      </c>
      <c r="J508" s="48">
        <f t="shared" si="274"/>
        <v>29.64</v>
      </c>
      <c r="K508" s="48">
        <f t="shared" si="275"/>
        <v>29.64</v>
      </c>
    </row>
    <row r="509" spans="1:11" s="45" customFormat="1" ht="46.9" customHeight="1">
      <c r="A509" s="26" t="s">
        <v>124</v>
      </c>
      <c r="B509" s="47" t="s">
        <v>63</v>
      </c>
      <c r="C509" s="22" t="s">
        <v>77</v>
      </c>
      <c r="D509" s="22" t="s">
        <v>391</v>
      </c>
      <c r="E509" s="47" t="s">
        <v>125</v>
      </c>
      <c r="F509" s="48">
        <v>40000</v>
      </c>
      <c r="G509" s="48">
        <v>40000</v>
      </c>
      <c r="H509" s="48">
        <v>13698.34</v>
      </c>
      <c r="I509" s="48">
        <f t="shared" si="273"/>
        <v>26301.66</v>
      </c>
      <c r="J509" s="48">
        <f t="shared" si="274"/>
        <v>34.25</v>
      </c>
      <c r="K509" s="48">
        <f t="shared" si="275"/>
        <v>34.25</v>
      </c>
    </row>
    <row r="510" spans="1:11" s="45" customFormat="1" ht="31.15" customHeight="1">
      <c r="A510" s="21" t="s">
        <v>200</v>
      </c>
      <c r="B510" s="47" t="s">
        <v>63</v>
      </c>
      <c r="C510" s="22" t="s">
        <v>77</v>
      </c>
      <c r="D510" s="22" t="s">
        <v>391</v>
      </c>
      <c r="E510" s="47" t="s">
        <v>136</v>
      </c>
      <c r="F510" s="62">
        <v>5407312</v>
      </c>
      <c r="G510" s="62">
        <v>5407312</v>
      </c>
      <c r="H510" s="62">
        <v>1600973.5</v>
      </c>
      <c r="I510" s="62">
        <f t="shared" si="273"/>
        <v>3806338.5</v>
      </c>
      <c r="J510" s="62">
        <f t="shared" si="274"/>
        <v>29.61</v>
      </c>
      <c r="K510" s="62">
        <f t="shared" si="275"/>
        <v>29.61</v>
      </c>
    </row>
    <row r="511" spans="1:11" s="45" customFormat="1" ht="15.6" customHeight="1">
      <c r="A511" s="21" t="s">
        <v>113</v>
      </c>
      <c r="B511" s="47" t="s">
        <v>63</v>
      </c>
      <c r="C511" s="22" t="s">
        <v>114</v>
      </c>
      <c r="D511" s="22" t="s">
        <v>153</v>
      </c>
      <c r="E511" s="22" t="s">
        <v>27</v>
      </c>
      <c r="F511" s="24">
        <f>F512</f>
        <v>861000</v>
      </c>
      <c r="G511" s="24">
        <f t="shared" ref="G511:H511" si="280">G512</f>
        <v>861000</v>
      </c>
      <c r="H511" s="24">
        <f t="shared" si="280"/>
        <v>36000</v>
      </c>
      <c r="I511" s="24">
        <f t="shared" si="273"/>
        <v>825000</v>
      </c>
      <c r="J511" s="24">
        <f t="shared" si="274"/>
        <v>4.18</v>
      </c>
      <c r="K511" s="24">
        <f t="shared" si="275"/>
        <v>4.18</v>
      </c>
    </row>
    <row r="512" spans="1:11" s="45" customFormat="1" ht="57.6" customHeight="1">
      <c r="A512" s="21" t="s">
        <v>511</v>
      </c>
      <c r="B512" s="22" t="s">
        <v>63</v>
      </c>
      <c r="C512" s="22" t="s">
        <v>114</v>
      </c>
      <c r="D512" s="22" t="s">
        <v>0</v>
      </c>
      <c r="E512" s="22" t="s">
        <v>27</v>
      </c>
      <c r="F512" s="48">
        <f t="shared" ref="F512:H513" si="281">F513</f>
        <v>861000</v>
      </c>
      <c r="G512" s="48">
        <f t="shared" si="281"/>
        <v>861000</v>
      </c>
      <c r="H512" s="48">
        <f t="shared" si="281"/>
        <v>36000</v>
      </c>
      <c r="I512" s="48">
        <f t="shared" si="273"/>
        <v>825000</v>
      </c>
      <c r="J512" s="48">
        <f t="shared" si="274"/>
        <v>4.18</v>
      </c>
      <c r="K512" s="48">
        <f t="shared" si="275"/>
        <v>4.18</v>
      </c>
    </row>
    <row r="513" spans="1:11" s="45" customFormat="1" ht="34.15" customHeight="1">
      <c r="A513" s="21" t="s">
        <v>335</v>
      </c>
      <c r="B513" s="47" t="s">
        <v>63</v>
      </c>
      <c r="C513" s="22" t="s">
        <v>114</v>
      </c>
      <c r="D513" s="22" t="s">
        <v>22</v>
      </c>
      <c r="E513" s="47" t="s">
        <v>27</v>
      </c>
      <c r="F513" s="48">
        <f>F514</f>
        <v>861000</v>
      </c>
      <c r="G513" s="48">
        <f t="shared" si="281"/>
        <v>861000</v>
      </c>
      <c r="H513" s="48">
        <f t="shared" si="281"/>
        <v>36000</v>
      </c>
      <c r="I513" s="48">
        <f t="shared" si="273"/>
        <v>825000</v>
      </c>
      <c r="J513" s="48">
        <f t="shared" si="274"/>
        <v>4.18</v>
      </c>
      <c r="K513" s="48">
        <f t="shared" si="275"/>
        <v>4.18</v>
      </c>
    </row>
    <row r="514" spans="1:11" s="45" customFormat="1" ht="65.45" customHeight="1">
      <c r="A514" s="77" t="s">
        <v>340</v>
      </c>
      <c r="B514" s="39">
        <v>995</v>
      </c>
      <c r="C514" s="44" t="s">
        <v>114</v>
      </c>
      <c r="D514" s="44" t="s">
        <v>339</v>
      </c>
      <c r="E514" s="44" t="s">
        <v>27</v>
      </c>
      <c r="F514" s="24">
        <f>F515+F517</f>
        <v>861000</v>
      </c>
      <c r="G514" s="24">
        <f t="shared" ref="G514:H514" si="282">G515+G517</f>
        <v>861000</v>
      </c>
      <c r="H514" s="24">
        <f t="shared" si="282"/>
        <v>36000</v>
      </c>
      <c r="I514" s="24">
        <f t="shared" si="273"/>
        <v>825000</v>
      </c>
      <c r="J514" s="24">
        <f t="shared" si="274"/>
        <v>4.18</v>
      </c>
      <c r="K514" s="24">
        <f t="shared" si="275"/>
        <v>4.18</v>
      </c>
    </row>
    <row r="515" spans="1:11" s="45" customFormat="1" ht="64.150000000000006" customHeight="1">
      <c r="A515" s="21" t="s">
        <v>434</v>
      </c>
      <c r="B515" s="47" t="s">
        <v>63</v>
      </c>
      <c r="C515" s="22" t="s">
        <v>114</v>
      </c>
      <c r="D515" s="22" t="s">
        <v>433</v>
      </c>
      <c r="E515" s="22" t="s">
        <v>27</v>
      </c>
      <c r="F515" s="24">
        <f>F516</f>
        <v>765000</v>
      </c>
      <c r="G515" s="24">
        <f t="shared" ref="G515:H515" si="283">G516</f>
        <v>765000</v>
      </c>
      <c r="H515" s="24">
        <f t="shared" si="283"/>
        <v>0</v>
      </c>
      <c r="I515" s="24">
        <f t="shared" si="273"/>
        <v>765000</v>
      </c>
      <c r="J515" s="24">
        <f t="shared" si="274"/>
        <v>0</v>
      </c>
      <c r="K515" s="24">
        <f t="shared" si="275"/>
        <v>0</v>
      </c>
    </row>
    <row r="516" spans="1:11" s="45" customFormat="1" ht="31.15" customHeight="1">
      <c r="A516" s="21" t="s">
        <v>200</v>
      </c>
      <c r="B516" s="47" t="s">
        <v>63</v>
      </c>
      <c r="C516" s="22" t="s">
        <v>114</v>
      </c>
      <c r="D516" s="22" t="s">
        <v>433</v>
      </c>
      <c r="E516" s="22" t="s">
        <v>136</v>
      </c>
      <c r="F516" s="24">
        <v>765000</v>
      </c>
      <c r="G516" s="24">
        <v>765000</v>
      </c>
      <c r="H516" s="24">
        <v>0</v>
      </c>
      <c r="I516" s="24">
        <f t="shared" si="273"/>
        <v>765000</v>
      </c>
      <c r="J516" s="24">
        <f t="shared" si="274"/>
        <v>0</v>
      </c>
      <c r="K516" s="24">
        <f t="shared" si="275"/>
        <v>0</v>
      </c>
    </row>
    <row r="517" spans="1:11" s="45" customFormat="1" ht="18.600000000000001" customHeight="1">
      <c r="A517" s="21" t="s">
        <v>213</v>
      </c>
      <c r="B517" s="47" t="s">
        <v>63</v>
      </c>
      <c r="C517" s="22" t="s">
        <v>114</v>
      </c>
      <c r="D517" s="22" t="s">
        <v>346</v>
      </c>
      <c r="E517" s="22" t="s">
        <v>27</v>
      </c>
      <c r="F517" s="24">
        <f>F518</f>
        <v>96000</v>
      </c>
      <c r="G517" s="24">
        <f t="shared" ref="G517:H517" si="284">G518</f>
        <v>96000</v>
      </c>
      <c r="H517" s="24">
        <f t="shared" si="284"/>
        <v>36000</v>
      </c>
      <c r="I517" s="24">
        <f t="shared" si="273"/>
        <v>60000</v>
      </c>
      <c r="J517" s="24">
        <f t="shared" si="274"/>
        <v>37.5</v>
      </c>
      <c r="K517" s="24">
        <f t="shared" si="275"/>
        <v>37.5</v>
      </c>
    </row>
    <row r="518" spans="1:11" s="45" customFormat="1" ht="31.15" customHeight="1">
      <c r="A518" s="21" t="s">
        <v>200</v>
      </c>
      <c r="B518" s="47" t="s">
        <v>63</v>
      </c>
      <c r="C518" s="22" t="s">
        <v>114</v>
      </c>
      <c r="D518" s="22" t="s">
        <v>346</v>
      </c>
      <c r="E518" s="22" t="s">
        <v>136</v>
      </c>
      <c r="F518" s="24">
        <v>96000</v>
      </c>
      <c r="G518" s="24">
        <v>96000</v>
      </c>
      <c r="H518" s="24">
        <v>36000</v>
      </c>
      <c r="I518" s="24">
        <f t="shared" si="273"/>
        <v>60000</v>
      </c>
      <c r="J518" s="24">
        <f t="shared" si="274"/>
        <v>37.5</v>
      </c>
      <c r="K518" s="24">
        <f t="shared" si="275"/>
        <v>37.5</v>
      </c>
    </row>
    <row r="519" spans="1:11" s="45" customFormat="1" ht="15.6" customHeight="1">
      <c r="A519" s="58" t="s">
        <v>490</v>
      </c>
      <c r="B519" s="99" t="s">
        <v>65</v>
      </c>
      <c r="C519" s="58" t="s">
        <v>28</v>
      </c>
      <c r="D519" s="58" t="s">
        <v>153</v>
      </c>
      <c r="E519" s="99" t="s">
        <v>27</v>
      </c>
      <c r="F519" s="59">
        <f>F520</f>
        <v>14011716.369999999</v>
      </c>
      <c r="G519" s="59">
        <f t="shared" ref="G519:H523" si="285">G520</f>
        <v>14011716.369999999</v>
      </c>
      <c r="H519" s="59">
        <f t="shared" si="285"/>
        <v>5770661.5099999998</v>
      </c>
      <c r="I519" s="59">
        <f t="shared" si="273"/>
        <v>8241054.8600000003</v>
      </c>
      <c r="J519" s="59">
        <f t="shared" si="274"/>
        <v>41.18</v>
      </c>
      <c r="K519" s="59">
        <f t="shared" si="275"/>
        <v>41.18</v>
      </c>
    </row>
    <row r="520" spans="1:11" s="45" customFormat="1" ht="15.6" customHeight="1">
      <c r="A520" s="58" t="s">
        <v>29</v>
      </c>
      <c r="B520" s="99" t="s">
        <v>65</v>
      </c>
      <c r="C520" s="58" t="s">
        <v>51</v>
      </c>
      <c r="D520" s="58" t="s">
        <v>153</v>
      </c>
      <c r="E520" s="99" t="s">
        <v>27</v>
      </c>
      <c r="F520" s="59">
        <f>F521</f>
        <v>14011716.369999999</v>
      </c>
      <c r="G520" s="59">
        <f t="shared" si="285"/>
        <v>14011716.369999999</v>
      </c>
      <c r="H520" s="59">
        <f t="shared" si="285"/>
        <v>5770661.5099999998</v>
      </c>
      <c r="I520" s="59">
        <f t="shared" si="273"/>
        <v>8241054.8600000003</v>
      </c>
      <c r="J520" s="59">
        <f t="shared" si="274"/>
        <v>41.18</v>
      </c>
      <c r="K520" s="59">
        <f t="shared" si="275"/>
        <v>41.18</v>
      </c>
    </row>
    <row r="521" spans="1:11" s="25" customFormat="1" ht="62.45" customHeight="1">
      <c r="A521" s="21" t="s">
        <v>43</v>
      </c>
      <c r="B521" s="21">
        <v>996</v>
      </c>
      <c r="C521" s="22" t="s">
        <v>56</v>
      </c>
      <c r="D521" s="21" t="s">
        <v>153</v>
      </c>
      <c r="E521" s="22" t="s">
        <v>27</v>
      </c>
      <c r="F521" s="48">
        <f>F522</f>
        <v>14011716.369999999</v>
      </c>
      <c r="G521" s="48">
        <f t="shared" si="285"/>
        <v>14011716.369999999</v>
      </c>
      <c r="H521" s="48">
        <f t="shared" si="285"/>
        <v>5770661.5099999998</v>
      </c>
      <c r="I521" s="48">
        <f t="shared" si="273"/>
        <v>8241054.8600000003</v>
      </c>
      <c r="J521" s="48">
        <f t="shared" si="274"/>
        <v>41.18</v>
      </c>
      <c r="K521" s="48">
        <f t="shared" si="275"/>
        <v>41.18</v>
      </c>
    </row>
    <row r="522" spans="1:11" s="25" customFormat="1" ht="46.9" customHeight="1">
      <c r="A522" s="44" t="s">
        <v>365</v>
      </c>
      <c r="B522" s="21">
        <v>996</v>
      </c>
      <c r="C522" s="22" t="s">
        <v>56</v>
      </c>
      <c r="D522" s="21" t="s">
        <v>154</v>
      </c>
      <c r="E522" s="22" t="s">
        <v>27</v>
      </c>
      <c r="F522" s="48">
        <f>F523</f>
        <v>14011716.369999999</v>
      </c>
      <c r="G522" s="48">
        <f t="shared" si="285"/>
        <v>14011716.369999999</v>
      </c>
      <c r="H522" s="48">
        <f t="shared" si="285"/>
        <v>5770661.5099999998</v>
      </c>
      <c r="I522" s="48">
        <f t="shared" si="273"/>
        <v>8241054.8600000003</v>
      </c>
      <c r="J522" s="48">
        <f t="shared" si="274"/>
        <v>41.18</v>
      </c>
      <c r="K522" s="48">
        <f t="shared" si="275"/>
        <v>41.18</v>
      </c>
    </row>
    <row r="523" spans="1:11" s="45" customFormat="1" ht="31.15" customHeight="1">
      <c r="A523" s="21" t="s">
        <v>363</v>
      </c>
      <c r="B523" s="21">
        <v>996</v>
      </c>
      <c r="C523" s="22" t="s">
        <v>56</v>
      </c>
      <c r="D523" s="21" t="s">
        <v>283</v>
      </c>
      <c r="E523" s="22" t="s">
        <v>27</v>
      </c>
      <c r="F523" s="48">
        <f>F524</f>
        <v>14011716.369999999</v>
      </c>
      <c r="G523" s="48">
        <f t="shared" si="285"/>
        <v>14011716.369999999</v>
      </c>
      <c r="H523" s="48">
        <f t="shared" si="285"/>
        <v>5770661.5099999998</v>
      </c>
      <c r="I523" s="48">
        <f t="shared" si="273"/>
        <v>8241054.8600000003</v>
      </c>
      <c r="J523" s="48">
        <f t="shared" si="274"/>
        <v>41.18</v>
      </c>
      <c r="K523" s="48">
        <f t="shared" si="275"/>
        <v>41.18</v>
      </c>
    </row>
    <row r="524" spans="1:11" s="45" customFormat="1" ht="15.6" customHeight="1">
      <c r="A524" s="21" t="s">
        <v>364</v>
      </c>
      <c r="B524" s="21">
        <v>996</v>
      </c>
      <c r="C524" s="22" t="s">
        <v>56</v>
      </c>
      <c r="D524" s="21" t="s">
        <v>280</v>
      </c>
      <c r="E524" s="22" t="s">
        <v>27</v>
      </c>
      <c r="F524" s="48">
        <f>F525+F529+F531</f>
        <v>14011716.369999999</v>
      </c>
      <c r="G524" s="48">
        <f t="shared" ref="G524:H524" si="286">G525+G529+G531</f>
        <v>14011716.369999999</v>
      </c>
      <c r="H524" s="48">
        <f t="shared" si="286"/>
        <v>5770661.5099999998</v>
      </c>
      <c r="I524" s="48">
        <f t="shared" si="273"/>
        <v>8241054.8600000003</v>
      </c>
      <c r="J524" s="48">
        <f t="shared" si="274"/>
        <v>41.18</v>
      </c>
      <c r="K524" s="48">
        <f t="shared" si="275"/>
        <v>41.18</v>
      </c>
    </row>
    <row r="525" spans="1:11" s="45" customFormat="1" ht="31.15" customHeight="1">
      <c r="A525" s="21" t="s">
        <v>99</v>
      </c>
      <c r="B525" s="21">
        <v>996</v>
      </c>
      <c r="C525" s="22" t="s">
        <v>56</v>
      </c>
      <c r="D525" s="21" t="s">
        <v>218</v>
      </c>
      <c r="E525" s="22" t="s">
        <v>27</v>
      </c>
      <c r="F525" s="48">
        <f>F526+F527+F528</f>
        <v>8513563</v>
      </c>
      <c r="G525" s="48">
        <f t="shared" ref="G525:H525" si="287">G526+G527+G528</f>
        <v>8780463</v>
      </c>
      <c r="H525" s="48">
        <f t="shared" si="287"/>
        <v>3687542.54</v>
      </c>
      <c r="I525" s="48">
        <f t="shared" si="273"/>
        <v>5092920.46</v>
      </c>
      <c r="J525" s="48">
        <f t="shared" si="274"/>
        <v>43.31</v>
      </c>
      <c r="K525" s="48">
        <f t="shared" si="275"/>
        <v>42</v>
      </c>
    </row>
    <row r="526" spans="1:11" s="45" customFormat="1" ht="31.15" customHeight="1">
      <c r="A526" s="21" t="s">
        <v>126</v>
      </c>
      <c r="B526" s="21">
        <v>996</v>
      </c>
      <c r="C526" s="22" t="s">
        <v>56</v>
      </c>
      <c r="D526" s="21" t="s">
        <v>218</v>
      </c>
      <c r="E526" s="21">
        <v>120</v>
      </c>
      <c r="F526" s="24">
        <v>6883963</v>
      </c>
      <c r="G526" s="24">
        <v>7150863</v>
      </c>
      <c r="H526" s="24">
        <v>3313136.54</v>
      </c>
      <c r="I526" s="24">
        <f t="shared" si="273"/>
        <v>3837726.46</v>
      </c>
      <c r="J526" s="24">
        <f t="shared" si="274"/>
        <v>48.13</v>
      </c>
      <c r="K526" s="24">
        <f t="shared" si="275"/>
        <v>46.33</v>
      </c>
    </row>
    <row r="527" spans="1:11" s="45" customFormat="1" ht="36.6" customHeight="1">
      <c r="A527" s="26" t="s">
        <v>124</v>
      </c>
      <c r="B527" s="21">
        <v>996</v>
      </c>
      <c r="C527" s="22" t="s">
        <v>56</v>
      </c>
      <c r="D527" s="21" t="s">
        <v>218</v>
      </c>
      <c r="E527" s="21">
        <v>240</v>
      </c>
      <c r="F527" s="24">
        <v>1604600</v>
      </c>
      <c r="G527" s="24">
        <v>1604600</v>
      </c>
      <c r="H527" s="24">
        <v>371816</v>
      </c>
      <c r="I527" s="24">
        <f t="shared" si="273"/>
        <v>1232784</v>
      </c>
      <c r="J527" s="24">
        <f t="shared" si="274"/>
        <v>23.17</v>
      </c>
      <c r="K527" s="24">
        <f t="shared" si="275"/>
        <v>23.17</v>
      </c>
    </row>
    <row r="528" spans="1:11" s="45" customFormat="1" ht="15.6" customHeight="1">
      <c r="A528" s="26" t="s">
        <v>128</v>
      </c>
      <c r="B528" s="21">
        <v>996</v>
      </c>
      <c r="C528" s="22" t="s">
        <v>56</v>
      </c>
      <c r="D528" s="21" t="s">
        <v>218</v>
      </c>
      <c r="E528" s="21">
        <v>850</v>
      </c>
      <c r="F528" s="24">
        <v>25000</v>
      </c>
      <c r="G528" s="24">
        <v>25000</v>
      </c>
      <c r="H528" s="24">
        <v>2590</v>
      </c>
      <c r="I528" s="24">
        <f t="shared" si="273"/>
        <v>22410</v>
      </c>
      <c r="J528" s="24">
        <f t="shared" si="274"/>
        <v>10.36</v>
      </c>
      <c r="K528" s="24">
        <f t="shared" si="275"/>
        <v>10.36</v>
      </c>
    </row>
    <row r="529" spans="1:11" s="45" customFormat="1" ht="15.6" customHeight="1">
      <c r="A529" s="21" t="s">
        <v>491</v>
      </c>
      <c r="B529" s="21">
        <v>996</v>
      </c>
      <c r="C529" s="22" t="s">
        <v>56</v>
      </c>
      <c r="D529" s="21" t="s">
        <v>219</v>
      </c>
      <c r="E529" s="22" t="s">
        <v>27</v>
      </c>
      <c r="F529" s="48">
        <f t="shared" ref="F529:H529" si="288">F530</f>
        <v>3025000</v>
      </c>
      <c r="G529" s="48">
        <f t="shared" si="288"/>
        <v>3385600</v>
      </c>
      <c r="H529" s="48">
        <f t="shared" si="288"/>
        <v>1390263.71</v>
      </c>
      <c r="I529" s="48">
        <f t="shared" si="273"/>
        <v>1995336.29</v>
      </c>
      <c r="J529" s="48">
        <f t="shared" si="274"/>
        <v>45.96</v>
      </c>
      <c r="K529" s="48">
        <f t="shared" si="275"/>
        <v>41.06</v>
      </c>
    </row>
    <row r="530" spans="1:11" s="45" customFormat="1" ht="36" customHeight="1">
      <c r="A530" s="21" t="s">
        <v>126</v>
      </c>
      <c r="B530" s="21">
        <v>996</v>
      </c>
      <c r="C530" s="22" t="s">
        <v>56</v>
      </c>
      <c r="D530" s="21" t="s">
        <v>219</v>
      </c>
      <c r="E530" s="21">
        <v>120</v>
      </c>
      <c r="F530" s="24">
        <v>3025000</v>
      </c>
      <c r="G530" s="24">
        <v>3385600</v>
      </c>
      <c r="H530" s="24">
        <v>1390263.71</v>
      </c>
      <c r="I530" s="24">
        <f t="shared" si="273"/>
        <v>1995336.29</v>
      </c>
      <c r="J530" s="24">
        <f t="shared" si="274"/>
        <v>45.96</v>
      </c>
      <c r="K530" s="24">
        <f t="shared" si="275"/>
        <v>41.06</v>
      </c>
    </row>
    <row r="531" spans="1:11" s="45" customFormat="1" ht="15.6" customHeight="1">
      <c r="A531" s="21" t="s">
        <v>492</v>
      </c>
      <c r="B531" s="21">
        <v>996</v>
      </c>
      <c r="C531" s="22" t="s">
        <v>56</v>
      </c>
      <c r="D531" s="21" t="s">
        <v>26</v>
      </c>
      <c r="E531" s="22" t="s">
        <v>27</v>
      </c>
      <c r="F531" s="48">
        <f t="shared" ref="F531:H531" si="289">F532</f>
        <v>2473153.37</v>
      </c>
      <c r="G531" s="48">
        <f t="shared" si="289"/>
        <v>1845653.37</v>
      </c>
      <c r="H531" s="48">
        <f t="shared" si="289"/>
        <v>692855.26</v>
      </c>
      <c r="I531" s="48">
        <f t="shared" si="273"/>
        <v>1152798.1100000001</v>
      </c>
      <c r="J531" s="48">
        <f t="shared" si="274"/>
        <v>28.02</v>
      </c>
      <c r="K531" s="48">
        <f t="shared" si="275"/>
        <v>37.54</v>
      </c>
    </row>
    <row r="532" spans="1:11" s="45" customFormat="1" ht="45" customHeight="1">
      <c r="A532" s="21" t="s">
        <v>126</v>
      </c>
      <c r="B532" s="21">
        <v>996</v>
      </c>
      <c r="C532" s="22" t="s">
        <v>56</v>
      </c>
      <c r="D532" s="21" t="s">
        <v>26</v>
      </c>
      <c r="E532" s="22" t="s">
        <v>127</v>
      </c>
      <c r="F532" s="24">
        <v>2473153.37</v>
      </c>
      <c r="G532" s="24">
        <v>1845653.37</v>
      </c>
      <c r="H532" s="24">
        <v>692855.26</v>
      </c>
      <c r="I532" s="24">
        <f t="shared" si="273"/>
        <v>1152798.1100000001</v>
      </c>
      <c r="J532" s="24">
        <f t="shared" si="274"/>
        <v>28.02</v>
      </c>
      <c r="K532" s="24">
        <f t="shared" si="275"/>
        <v>37.54</v>
      </c>
    </row>
    <row r="533" spans="1:11" s="45" customFormat="1" ht="46.9" customHeight="1">
      <c r="A533" s="57" t="s">
        <v>526</v>
      </c>
      <c r="B533" s="57">
        <v>998</v>
      </c>
      <c r="C533" s="58" t="s">
        <v>28</v>
      </c>
      <c r="D533" s="57" t="s">
        <v>153</v>
      </c>
      <c r="E533" s="58" t="s">
        <v>27</v>
      </c>
      <c r="F533" s="59">
        <f>F534</f>
        <v>117996328.59999999</v>
      </c>
      <c r="G533" s="59">
        <f t="shared" ref="G533:H537" si="290">G534</f>
        <v>118864308.59999999</v>
      </c>
      <c r="H533" s="59">
        <f t="shared" si="290"/>
        <v>60676392.479999997</v>
      </c>
      <c r="I533" s="59">
        <f t="shared" si="273"/>
        <v>58187916.119999997</v>
      </c>
      <c r="J533" s="59">
        <f t="shared" si="274"/>
        <v>51.42</v>
      </c>
      <c r="K533" s="59">
        <f t="shared" si="275"/>
        <v>51.05</v>
      </c>
    </row>
    <row r="534" spans="1:11" s="45" customFormat="1" ht="46.9" customHeight="1">
      <c r="A534" s="57" t="s">
        <v>78</v>
      </c>
      <c r="B534" s="57">
        <v>998</v>
      </c>
      <c r="C534" s="58" t="s">
        <v>71</v>
      </c>
      <c r="D534" s="57" t="s">
        <v>153</v>
      </c>
      <c r="E534" s="58" t="s">
        <v>27</v>
      </c>
      <c r="F534" s="59">
        <f>F535</f>
        <v>117996328.59999999</v>
      </c>
      <c r="G534" s="59">
        <f t="shared" si="290"/>
        <v>118864308.59999999</v>
      </c>
      <c r="H534" s="59">
        <f t="shared" si="290"/>
        <v>60676392.479999997</v>
      </c>
      <c r="I534" s="59">
        <f t="shared" si="273"/>
        <v>58187916.119999997</v>
      </c>
      <c r="J534" s="59">
        <f t="shared" si="274"/>
        <v>51.42</v>
      </c>
      <c r="K534" s="59">
        <f t="shared" si="275"/>
        <v>51.05</v>
      </c>
    </row>
    <row r="535" spans="1:11" s="45" customFormat="1" ht="46.9" customHeight="1">
      <c r="A535" s="44" t="s">
        <v>365</v>
      </c>
      <c r="B535" s="21">
        <v>998</v>
      </c>
      <c r="C535" s="22" t="s">
        <v>71</v>
      </c>
      <c r="D535" s="21" t="s">
        <v>154</v>
      </c>
      <c r="E535" s="22" t="s">
        <v>27</v>
      </c>
      <c r="F535" s="48">
        <f>F536</f>
        <v>117996328.59999999</v>
      </c>
      <c r="G535" s="48">
        <f t="shared" si="290"/>
        <v>118864308.59999999</v>
      </c>
      <c r="H535" s="48">
        <f t="shared" si="290"/>
        <v>60676392.479999997</v>
      </c>
      <c r="I535" s="48">
        <f t="shared" si="273"/>
        <v>58187916.119999997</v>
      </c>
      <c r="J535" s="48">
        <f t="shared" si="274"/>
        <v>51.42</v>
      </c>
      <c r="K535" s="48">
        <f t="shared" si="275"/>
        <v>51.05</v>
      </c>
    </row>
    <row r="536" spans="1:11" s="45" customFormat="1" ht="31.15" customHeight="1">
      <c r="A536" s="21" t="s">
        <v>363</v>
      </c>
      <c r="B536" s="21">
        <v>998</v>
      </c>
      <c r="C536" s="22" t="s">
        <v>71</v>
      </c>
      <c r="D536" s="21" t="s">
        <v>283</v>
      </c>
      <c r="E536" s="22" t="s">
        <v>27</v>
      </c>
      <c r="F536" s="48">
        <f>F537</f>
        <v>117996328.59999999</v>
      </c>
      <c r="G536" s="48">
        <f t="shared" si="290"/>
        <v>118864308.59999999</v>
      </c>
      <c r="H536" s="48">
        <f t="shared" si="290"/>
        <v>60676392.479999997</v>
      </c>
      <c r="I536" s="48">
        <f t="shared" si="273"/>
        <v>58187916.119999997</v>
      </c>
      <c r="J536" s="48">
        <f t="shared" si="274"/>
        <v>51.42</v>
      </c>
      <c r="K536" s="48">
        <f t="shared" si="275"/>
        <v>51.05</v>
      </c>
    </row>
    <row r="537" spans="1:11" s="45" customFormat="1" ht="15.6" customHeight="1">
      <c r="A537" s="21" t="s">
        <v>364</v>
      </c>
      <c r="B537" s="21">
        <v>998</v>
      </c>
      <c r="C537" s="22" t="s">
        <v>71</v>
      </c>
      <c r="D537" s="21" t="s">
        <v>280</v>
      </c>
      <c r="E537" s="22" t="s">
        <v>27</v>
      </c>
      <c r="F537" s="48">
        <f>F538</f>
        <v>117996328.59999999</v>
      </c>
      <c r="G537" s="48">
        <f t="shared" si="290"/>
        <v>118864308.59999999</v>
      </c>
      <c r="H537" s="48">
        <f t="shared" si="290"/>
        <v>60676392.479999997</v>
      </c>
      <c r="I537" s="48">
        <f t="shared" si="273"/>
        <v>58187916.119999997</v>
      </c>
      <c r="J537" s="48">
        <f t="shared" si="274"/>
        <v>51.42</v>
      </c>
      <c r="K537" s="48">
        <f t="shared" si="275"/>
        <v>51.05</v>
      </c>
    </row>
    <row r="538" spans="1:11" s="45" customFormat="1" ht="46.9" customHeight="1">
      <c r="A538" s="21" t="s">
        <v>118</v>
      </c>
      <c r="B538" s="21">
        <v>998</v>
      </c>
      <c r="C538" s="22" t="s">
        <v>71</v>
      </c>
      <c r="D538" s="21" t="s">
        <v>224</v>
      </c>
      <c r="E538" s="22" t="s">
        <v>27</v>
      </c>
      <c r="F538" s="48">
        <f>F539+F540+F541+F542</f>
        <v>117996328.59999999</v>
      </c>
      <c r="G538" s="48">
        <f t="shared" ref="G538:H538" si="291">G539+G540+G541+G542</f>
        <v>118864308.59999999</v>
      </c>
      <c r="H538" s="48">
        <f t="shared" si="291"/>
        <v>60676392.479999997</v>
      </c>
      <c r="I538" s="48">
        <f t="shared" si="273"/>
        <v>58187916.119999997</v>
      </c>
      <c r="J538" s="48">
        <f t="shared" si="274"/>
        <v>51.42</v>
      </c>
      <c r="K538" s="48">
        <f t="shared" si="275"/>
        <v>51.05</v>
      </c>
    </row>
    <row r="539" spans="1:11" s="45" customFormat="1" ht="31.15" customHeight="1">
      <c r="A539" s="26" t="s">
        <v>139</v>
      </c>
      <c r="B539" s="21">
        <v>998</v>
      </c>
      <c r="C539" s="22" t="s">
        <v>71</v>
      </c>
      <c r="D539" s="21" t="s">
        <v>224</v>
      </c>
      <c r="E539" s="22" t="s">
        <v>140</v>
      </c>
      <c r="F539" s="24">
        <v>81110616</v>
      </c>
      <c r="G539" s="24">
        <v>81110616</v>
      </c>
      <c r="H539" s="24">
        <v>46474520.759999998</v>
      </c>
      <c r="I539" s="24">
        <f t="shared" si="273"/>
        <v>34636095.240000002</v>
      </c>
      <c r="J539" s="24">
        <f t="shared" si="274"/>
        <v>57.3</v>
      </c>
      <c r="K539" s="24">
        <f t="shared" si="275"/>
        <v>57.3</v>
      </c>
    </row>
    <row r="540" spans="1:11" s="45" customFormat="1" ht="46.9" customHeight="1">
      <c r="A540" s="26" t="s">
        <v>124</v>
      </c>
      <c r="B540" s="21">
        <v>998</v>
      </c>
      <c r="C540" s="22" t="s">
        <v>71</v>
      </c>
      <c r="D540" s="21" t="s">
        <v>224</v>
      </c>
      <c r="E540" s="22" t="s">
        <v>125</v>
      </c>
      <c r="F540" s="24">
        <v>36150746.600000001</v>
      </c>
      <c r="G540" s="24">
        <v>37018726.600000001</v>
      </c>
      <c r="H540" s="24">
        <v>13994286.890000001</v>
      </c>
      <c r="I540" s="24">
        <f t="shared" si="273"/>
        <v>23024439.710000001</v>
      </c>
      <c r="J540" s="24">
        <f t="shared" si="274"/>
        <v>38.71</v>
      </c>
      <c r="K540" s="24">
        <f t="shared" si="275"/>
        <v>37.799999999999997</v>
      </c>
    </row>
    <row r="541" spans="1:11" s="45" customFormat="1" ht="15.6" customHeight="1">
      <c r="A541" s="98" t="s">
        <v>190</v>
      </c>
      <c r="B541" s="21">
        <v>998</v>
      </c>
      <c r="C541" s="22" t="s">
        <v>71</v>
      </c>
      <c r="D541" s="21" t="s">
        <v>224</v>
      </c>
      <c r="E541" s="22" t="s">
        <v>130</v>
      </c>
      <c r="F541" s="24">
        <v>89840</v>
      </c>
      <c r="G541" s="24">
        <v>89840</v>
      </c>
      <c r="H541" s="24">
        <v>3032.86</v>
      </c>
      <c r="I541" s="24">
        <f t="shared" si="273"/>
        <v>86807.14</v>
      </c>
      <c r="J541" s="24">
        <f t="shared" si="274"/>
        <v>3.38</v>
      </c>
      <c r="K541" s="24">
        <f t="shared" si="275"/>
        <v>3.38</v>
      </c>
    </row>
    <row r="542" spans="1:11" s="45" customFormat="1" ht="15.6" customHeight="1">
      <c r="A542" s="26" t="s">
        <v>128</v>
      </c>
      <c r="B542" s="21">
        <v>998</v>
      </c>
      <c r="C542" s="22" t="s">
        <v>71</v>
      </c>
      <c r="D542" s="21" t="s">
        <v>224</v>
      </c>
      <c r="E542" s="22" t="s">
        <v>141</v>
      </c>
      <c r="F542" s="24">
        <v>645126</v>
      </c>
      <c r="G542" s="24">
        <v>645126</v>
      </c>
      <c r="H542" s="24">
        <v>204551.97</v>
      </c>
      <c r="I542" s="24">
        <f t="shared" si="273"/>
        <v>440574.03</v>
      </c>
      <c r="J542" s="24">
        <f t="shared" si="274"/>
        <v>31.71</v>
      </c>
      <c r="K542" s="24">
        <f t="shared" si="275"/>
        <v>31.71</v>
      </c>
    </row>
    <row r="543" spans="1:11" s="45" customFormat="1" ht="15.6" customHeight="1">
      <c r="A543" s="57" t="s">
        <v>66</v>
      </c>
      <c r="B543" s="57"/>
      <c r="C543" s="58"/>
      <c r="D543" s="57"/>
      <c r="E543" s="59"/>
      <c r="F543" s="59">
        <f>F6+F16+F346+F409+F519+F533</f>
        <v>1418604592.0899999</v>
      </c>
      <c r="G543" s="59">
        <f>G6+G16+G346+G409+G519+G533</f>
        <v>1430735428.04</v>
      </c>
      <c r="H543" s="59">
        <f>H6+H16+H346+H409+H519+H533</f>
        <v>682835290.37</v>
      </c>
      <c r="I543" s="59">
        <f t="shared" si="273"/>
        <v>747900137.66999996</v>
      </c>
      <c r="J543" s="59">
        <f t="shared" si="274"/>
        <v>48.13</v>
      </c>
      <c r="K543" s="59">
        <f t="shared" si="275"/>
        <v>47.73</v>
      </c>
    </row>
    <row r="544" spans="1:11" s="9" customFormat="1" ht="15">
      <c r="G544" s="13"/>
      <c r="I544" s="11"/>
      <c r="J544" s="10"/>
      <c r="K544" s="6"/>
    </row>
    <row r="545" spans="1:11" s="9" customFormat="1" ht="15" hidden="1">
      <c r="F545" s="10">
        <f>SUBTOTAL(9,F12:F543)</f>
        <v>12646086784.129999</v>
      </c>
      <c r="G545" s="10">
        <f>SUBTOTAL(9,G12:G543)</f>
        <v>12751298838.02</v>
      </c>
      <c r="H545" s="10">
        <f>SUBTOTAL(9,H12:H543)</f>
        <v>6080682347.1800003</v>
      </c>
      <c r="I545" s="11"/>
      <c r="J545" s="10"/>
      <c r="K545" s="6"/>
    </row>
    <row r="546" spans="1:11" s="9" customFormat="1" ht="15" hidden="1">
      <c r="F546" s="10">
        <f>SUBTOTAL(9,F12:F544)</f>
        <v>12646086784.129999</v>
      </c>
      <c r="G546" s="10">
        <f>SUBTOTAL(9,G12:G544)</f>
        <v>12751298838.02</v>
      </c>
      <c r="H546" s="10">
        <f>SUBTOTAL(9,H12:H544)</f>
        <v>6080682347.1800003</v>
      </c>
      <c r="I546" s="11"/>
      <c r="J546" s="10"/>
    </row>
    <row r="547" spans="1:11" s="9" customFormat="1" ht="15" hidden="1">
      <c r="G547" s="13"/>
      <c r="I547" s="11"/>
      <c r="J547" s="10"/>
    </row>
    <row r="548" spans="1:11" s="9" customFormat="1" ht="15" hidden="1">
      <c r="F548" s="10">
        <v>672001220</v>
      </c>
      <c r="G548" s="10"/>
      <c r="H548" s="10"/>
      <c r="I548" s="11"/>
      <c r="J548" s="10"/>
    </row>
    <row r="549" spans="1:11" s="9" customFormat="1" ht="15" hidden="1">
      <c r="F549" s="10">
        <f>63000000</f>
        <v>63000000</v>
      </c>
      <c r="G549" s="10"/>
      <c r="H549" s="10"/>
      <c r="I549" s="11"/>
      <c r="J549" s="10"/>
    </row>
    <row r="550" spans="1:11" s="7" customFormat="1" ht="15.75" hidden="1">
      <c r="A550" s="5"/>
      <c r="B550" s="5"/>
      <c r="C550" s="5"/>
      <c r="D550" s="5"/>
      <c r="E550" s="5"/>
      <c r="F550" s="6">
        <v>1444735458.6199999</v>
      </c>
      <c r="G550" s="14">
        <v>1378432628.8</v>
      </c>
      <c r="H550" s="8">
        <v>1405046015.02</v>
      </c>
      <c r="I550" s="12"/>
      <c r="J550" s="8"/>
    </row>
    <row r="551" spans="1:11" s="7" customFormat="1" ht="15.75">
      <c r="A551" s="5"/>
      <c r="B551" s="5"/>
      <c r="C551" s="5"/>
      <c r="D551" s="5"/>
      <c r="E551" s="5"/>
      <c r="F551" s="5"/>
      <c r="G551" s="15"/>
      <c r="I551" s="12"/>
      <c r="J551" s="8"/>
    </row>
    <row r="552" spans="1:11" s="7" customFormat="1" ht="15.75">
      <c r="A552" s="5"/>
      <c r="B552" s="5"/>
      <c r="C552" s="5"/>
      <c r="D552" s="5"/>
      <c r="E552" s="5"/>
      <c r="F552" s="5"/>
      <c r="G552" s="15"/>
      <c r="I552" s="12"/>
      <c r="J552" s="8"/>
    </row>
    <row r="553" spans="1:11" s="7" customFormat="1" ht="15.75">
      <c r="A553" s="5"/>
      <c r="B553" s="5"/>
      <c r="C553" s="5"/>
      <c r="D553" s="5"/>
      <c r="E553" s="5"/>
      <c r="F553" s="5"/>
      <c r="G553" s="15"/>
      <c r="I553" s="12"/>
      <c r="J553" s="8"/>
    </row>
    <row r="554" spans="1:11" s="7" customFormat="1" ht="15.75">
      <c r="A554" s="5"/>
      <c r="B554" s="5"/>
      <c r="C554" s="5"/>
      <c r="D554" s="5"/>
      <c r="E554" s="5"/>
      <c r="F554" s="5"/>
      <c r="G554" s="15"/>
      <c r="I554" s="12"/>
      <c r="J554" s="8"/>
    </row>
    <row r="555" spans="1:11" s="7" customFormat="1" ht="15.75">
      <c r="A555" s="5"/>
      <c r="B555" s="5"/>
      <c r="C555" s="5"/>
      <c r="D555" s="5"/>
      <c r="E555" s="5"/>
      <c r="F555" s="5"/>
      <c r="G555" s="15"/>
      <c r="I555" s="12"/>
      <c r="J555" s="8"/>
    </row>
    <row r="556" spans="1:11" s="7" customFormat="1" ht="15.75">
      <c r="A556" s="5"/>
      <c r="B556" s="5"/>
      <c r="C556" s="5"/>
      <c r="D556" s="5"/>
      <c r="E556" s="5"/>
      <c r="F556" s="5"/>
      <c r="G556" s="15"/>
      <c r="I556" s="12"/>
      <c r="J556" s="8"/>
    </row>
    <row r="557" spans="1:11" s="7" customFormat="1" ht="15.75">
      <c r="A557" s="5"/>
      <c r="B557" s="5"/>
      <c r="C557" s="5"/>
      <c r="D557" s="5"/>
      <c r="E557" s="5"/>
      <c r="F557" s="5"/>
      <c r="G557" s="15"/>
      <c r="I557" s="12"/>
      <c r="J557" s="8"/>
    </row>
    <row r="558" spans="1:11" s="16" customFormat="1" ht="18.75" customHeight="1">
      <c r="A558" s="9"/>
      <c r="B558" s="9"/>
      <c r="C558" s="9"/>
      <c r="D558" s="9"/>
      <c r="E558" s="9"/>
      <c r="F558" s="9"/>
      <c r="G558" s="13"/>
      <c r="I558" s="17"/>
      <c r="J558" s="18"/>
    </row>
    <row r="559" spans="1:11" s="16" customFormat="1" ht="23.65" customHeight="1">
      <c r="A559" s="9"/>
      <c r="B559" s="9"/>
      <c r="C559" s="9"/>
      <c r="D559" s="9"/>
      <c r="E559" s="9"/>
      <c r="F559" s="9"/>
      <c r="G559" s="13"/>
      <c r="I559" s="17"/>
      <c r="J559" s="18"/>
    </row>
    <row r="560" spans="1:11" s="16" customFormat="1" ht="15" customHeight="1">
      <c r="A560" s="9"/>
      <c r="B560" s="9"/>
      <c r="C560" s="9"/>
      <c r="D560" s="9"/>
      <c r="E560" s="9"/>
      <c r="F560" s="9"/>
      <c r="G560" s="13"/>
      <c r="I560" s="17"/>
      <c r="J560" s="18"/>
    </row>
    <row r="561" spans="1:11" s="16" customFormat="1" ht="15.75">
      <c r="A561" s="9"/>
      <c r="B561" s="9"/>
      <c r="C561" s="9"/>
      <c r="D561" s="9"/>
      <c r="E561" s="9"/>
      <c r="F561" s="9"/>
      <c r="G561" s="13"/>
      <c r="I561" s="17"/>
      <c r="J561" s="18"/>
    </row>
    <row r="562" spans="1:11" s="16" customFormat="1" ht="15.95" customHeight="1">
      <c r="A562" s="9"/>
      <c r="B562" s="9"/>
      <c r="C562" s="9"/>
      <c r="D562" s="9"/>
      <c r="E562" s="9"/>
      <c r="F562" s="9"/>
      <c r="G562" s="13"/>
      <c r="I562" s="17"/>
      <c r="J562" s="18"/>
    </row>
    <row r="563" spans="1:11" ht="15">
      <c r="A563" s="9"/>
      <c r="B563" s="9"/>
      <c r="C563" s="9"/>
      <c r="D563" s="9"/>
      <c r="E563" s="9"/>
      <c r="F563" s="9"/>
      <c r="G563" s="13"/>
    </row>
    <row r="564" spans="1:11" ht="12.95" customHeight="1">
      <c r="A564" s="9"/>
      <c r="B564" s="9"/>
      <c r="C564" s="9"/>
      <c r="D564" s="9"/>
      <c r="E564" s="9"/>
      <c r="F564" s="9"/>
      <c r="G564" s="13"/>
    </row>
    <row r="565" spans="1:11" ht="15">
      <c r="A565" s="9"/>
      <c r="B565" s="9"/>
      <c r="C565" s="9"/>
      <c r="D565" s="9"/>
      <c r="E565" s="9"/>
      <c r="F565" s="9"/>
      <c r="G565" s="13"/>
    </row>
    <row r="566" spans="1:11" s="1" customFormat="1" ht="15">
      <c r="A566" s="9"/>
      <c r="B566" s="9"/>
      <c r="C566" s="9"/>
      <c r="D566" s="9"/>
      <c r="E566" s="9"/>
      <c r="F566" s="9"/>
      <c r="G566" s="13"/>
      <c r="H566" s="4"/>
      <c r="I566" s="2"/>
      <c r="J566" s="3"/>
      <c r="K566" s="4"/>
    </row>
    <row r="567" spans="1:11" s="1" customFormat="1">
      <c r="A567" s="4"/>
      <c r="B567" s="4"/>
      <c r="C567" s="4"/>
      <c r="D567" s="4"/>
      <c r="E567" s="4"/>
      <c r="F567" s="4"/>
      <c r="G567" s="19"/>
      <c r="H567" s="4"/>
      <c r="I567" s="2"/>
      <c r="J567" s="3"/>
      <c r="K567" s="4"/>
    </row>
    <row r="568" spans="1:11" s="1" customFormat="1">
      <c r="A568" s="4"/>
      <c r="B568" s="4"/>
      <c r="C568" s="4"/>
      <c r="D568" s="4"/>
      <c r="E568" s="4"/>
      <c r="F568" s="4"/>
      <c r="G568" s="19"/>
      <c r="H568" s="4"/>
      <c r="I568" s="2"/>
      <c r="J568" s="3"/>
      <c r="K568" s="4"/>
    </row>
  </sheetData>
  <mergeCells count="1">
    <mergeCell ref="A2:K2"/>
  </mergeCells>
  <pageMargins left="0.98425196850393704" right="0.59055118110236227" top="0.35433070866141736" bottom="0.43307086614173229" header="0.15748031496062992" footer="0.31496062992125984"/>
  <pageSetup paperSize="9" scale="57" fitToHeight="0" orientation="landscape" horizontalDpi="1200" verticalDpi="1200" r:id="rId1"/>
  <headerFooter alignWithMargins="0">
    <oddHeader>&amp;R&amp;P</oddHeader>
  </headerFooter>
  <rowBreaks count="2" manualBreakCount="2">
    <brk id="487" max="10" man="1"/>
    <brk id="52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1 чтение</vt:lpstr>
      <vt:lpstr>'ведомственная 1 чтение'!Область_печати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user</cp:lastModifiedBy>
  <cp:lastPrinted>2023-10-27T06:10:13Z</cp:lastPrinted>
  <dcterms:created xsi:type="dcterms:W3CDTF">2002-10-08T15:02:13Z</dcterms:created>
  <dcterms:modified xsi:type="dcterms:W3CDTF">2024-07-24T04:31:25Z</dcterms:modified>
</cp:coreProperties>
</file>