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" yWindow="-15" windowWidth="11610" windowHeight="9645" tabRatio="599"/>
  </bookViews>
  <sheets>
    <sheet name="Приложение № 3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'Приложение № 3'!$A$7:$J$519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'Приложение № 3'!$A$1:$J$523</definedName>
  </definedNames>
  <calcPr calcId="124519" fullPrecision="0"/>
</workbook>
</file>

<file path=xl/calcChain.xml><?xml version="1.0" encoding="utf-8"?>
<calcChain xmlns="http://schemas.openxmlformats.org/spreadsheetml/2006/main">
  <c r="J315" i="16"/>
  <c r="H315"/>
  <c r="G314"/>
  <c r="F314"/>
  <c r="E314"/>
  <c r="J313"/>
  <c r="H313"/>
  <c r="G312"/>
  <c r="F312"/>
  <c r="E312"/>
  <c r="J311"/>
  <c r="H311"/>
  <c r="G310"/>
  <c r="F310"/>
  <c r="E310"/>
  <c r="J309"/>
  <c r="H309"/>
  <c r="G308"/>
  <c r="F308"/>
  <c r="E308"/>
  <c r="F390"/>
  <c r="J390" s="1"/>
  <c r="J393"/>
  <c r="H393"/>
  <c r="G392"/>
  <c r="G389" s="1"/>
  <c r="F392"/>
  <c r="E392"/>
  <c r="E389" s="1"/>
  <c r="J391"/>
  <c r="H391"/>
  <c r="H392" l="1"/>
  <c r="H312"/>
  <c r="H308"/>
  <c r="H310"/>
  <c r="J308"/>
  <c r="H314"/>
  <c r="F389"/>
  <c r="J312"/>
  <c r="J314"/>
  <c r="J310"/>
  <c r="H390"/>
  <c r="J392"/>
  <c r="J258"/>
  <c r="H258"/>
  <c r="G257"/>
  <c r="F257"/>
  <c r="E257"/>
  <c r="J253"/>
  <c r="H253"/>
  <c r="G252"/>
  <c r="F252"/>
  <c r="E252"/>
  <c r="J251"/>
  <c r="H251"/>
  <c r="G250"/>
  <c r="F250"/>
  <c r="E250"/>
  <c r="J249"/>
  <c r="H249"/>
  <c r="G248"/>
  <c r="F248"/>
  <c r="E248"/>
  <c r="J247"/>
  <c r="H247"/>
  <c r="G246"/>
  <c r="F246"/>
  <c r="E246"/>
  <c r="F245" l="1"/>
  <c r="H252"/>
  <c r="E245"/>
  <c r="G245"/>
  <c r="J252"/>
  <c r="H248"/>
  <c r="J250"/>
  <c r="J389"/>
  <c r="H389"/>
  <c r="H257"/>
  <c r="J257"/>
  <c r="H250"/>
  <c r="H246"/>
  <c r="J248"/>
  <c r="J246"/>
  <c r="F144"/>
  <c r="G144"/>
  <c r="E144"/>
  <c r="J145"/>
  <c r="H145"/>
  <c r="H245" l="1"/>
  <c r="J245"/>
  <c r="J129"/>
  <c r="H129"/>
  <c r="G128"/>
  <c r="G127" s="1"/>
  <c r="F128"/>
  <c r="E128"/>
  <c r="E127" s="1"/>
  <c r="E126" s="1"/>
  <c r="E125" s="1"/>
  <c r="H128" l="1"/>
  <c r="G126"/>
  <c r="J128"/>
  <c r="F127"/>
  <c r="J127" s="1"/>
  <c r="J36"/>
  <c r="H36"/>
  <c r="G35"/>
  <c r="F35"/>
  <c r="E35"/>
  <c r="H35" l="1"/>
  <c r="G125"/>
  <c r="F126"/>
  <c r="H127"/>
  <c r="J35"/>
  <c r="H126" l="1"/>
  <c r="F125"/>
  <c r="J126"/>
  <c r="F45"/>
  <c r="F44" s="1"/>
  <c r="G45"/>
  <c r="G44" s="1"/>
  <c r="F48"/>
  <c r="G48"/>
  <c r="F13"/>
  <c r="F12" s="1"/>
  <c r="G13"/>
  <c r="G12" s="1"/>
  <c r="G11" s="1"/>
  <c r="G10" s="1"/>
  <c r="G9" s="1"/>
  <c r="F31"/>
  <c r="F30" s="1"/>
  <c r="G31"/>
  <c r="G30" s="1"/>
  <c r="F40"/>
  <c r="F39" s="1"/>
  <c r="F38" s="1"/>
  <c r="F37" s="1"/>
  <c r="G40"/>
  <c r="G39" s="1"/>
  <c r="F54"/>
  <c r="F53" s="1"/>
  <c r="G54"/>
  <c r="G53" s="1"/>
  <c r="G52" s="1"/>
  <c r="G51" s="1"/>
  <c r="G50" s="1"/>
  <c r="F60"/>
  <c r="F59" s="1"/>
  <c r="F58" s="1"/>
  <c r="G60"/>
  <c r="G59" s="1"/>
  <c r="F64"/>
  <c r="G64"/>
  <c r="F66"/>
  <c r="G66"/>
  <c r="F70"/>
  <c r="G70"/>
  <c r="F71"/>
  <c r="G71"/>
  <c r="F74"/>
  <c r="F73" s="1"/>
  <c r="G74"/>
  <c r="F75"/>
  <c r="G75"/>
  <c r="F80"/>
  <c r="G80"/>
  <c r="F82"/>
  <c r="G82"/>
  <c r="F103"/>
  <c r="G103"/>
  <c r="F100"/>
  <c r="G100"/>
  <c r="F94"/>
  <c r="G94"/>
  <c r="F97"/>
  <c r="G97"/>
  <c r="F84"/>
  <c r="G84"/>
  <c r="F86"/>
  <c r="G86"/>
  <c r="F106"/>
  <c r="G106"/>
  <c r="F113"/>
  <c r="F112" s="1"/>
  <c r="G113"/>
  <c r="G112" s="1"/>
  <c r="G111" s="1"/>
  <c r="F119"/>
  <c r="G119"/>
  <c r="F121"/>
  <c r="G121"/>
  <c r="F133"/>
  <c r="G133"/>
  <c r="F138"/>
  <c r="F137" s="1"/>
  <c r="G138"/>
  <c r="G137" s="1"/>
  <c r="G136" s="1"/>
  <c r="G135" s="1"/>
  <c r="F147"/>
  <c r="G147"/>
  <c r="F149"/>
  <c r="G149"/>
  <c r="F151"/>
  <c r="G151"/>
  <c r="F157"/>
  <c r="G157"/>
  <c r="F159"/>
  <c r="G159"/>
  <c r="F162"/>
  <c r="G162"/>
  <c r="F164"/>
  <c r="G164"/>
  <c r="F166"/>
  <c r="G166"/>
  <c r="F172"/>
  <c r="F171" s="1"/>
  <c r="F170" s="1"/>
  <c r="F169" s="1"/>
  <c r="F168" s="1"/>
  <c r="G172"/>
  <c r="G171" s="1"/>
  <c r="F179"/>
  <c r="G179"/>
  <c r="F181"/>
  <c r="G181"/>
  <c r="F184"/>
  <c r="G184"/>
  <c r="F188"/>
  <c r="F187" s="1"/>
  <c r="G188"/>
  <c r="F193"/>
  <c r="F192" s="1"/>
  <c r="G193"/>
  <c r="G192" s="1"/>
  <c r="G191" s="1"/>
  <c r="F199"/>
  <c r="G199"/>
  <c r="F201"/>
  <c r="G201"/>
  <c r="F203"/>
  <c r="G203"/>
  <c r="F205"/>
  <c r="G205"/>
  <c r="F208"/>
  <c r="F207" s="1"/>
  <c r="G208"/>
  <c r="G207" s="1"/>
  <c r="F211"/>
  <c r="G211"/>
  <c r="F213"/>
  <c r="G213"/>
  <c r="F216"/>
  <c r="F215" s="1"/>
  <c r="G216"/>
  <c r="G215" s="1"/>
  <c r="F221"/>
  <c r="F220" s="1"/>
  <c r="F219" s="1"/>
  <c r="F218" s="1"/>
  <c r="G221"/>
  <c r="G220" s="1"/>
  <c r="F226"/>
  <c r="G226"/>
  <c r="F228"/>
  <c r="G228"/>
  <c r="F241"/>
  <c r="G241"/>
  <c r="F243"/>
  <c r="G243"/>
  <c r="F234"/>
  <c r="G234"/>
  <c r="F236"/>
  <c r="G236"/>
  <c r="F259"/>
  <c r="G259"/>
  <c r="F261"/>
  <c r="G261"/>
  <c r="F263"/>
  <c r="G263"/>
  <c r="F269"/>
  <c r="F268" s="1"/>
  <c r="F267" s="1"/>
  <c r="F266" s="1"/>
  <c r="G269"/>
  <c r="G268" s="1"/>
  <c r="G267" s="1"/>
  <c r="G266" s="1"/>
  <c r="G265" s="1"/>
  <c r="F343"/>
  <c r="F342" s="1"/>
  <c r="G343"/>
  <c r="G342" s="1"/>
  <c r="F422"/>
  <c r="F421" s="1"/>
  <c r="F420" s="1"/>
  <c r="F419" s="1"/>
  <c r="G422"/>
  <c r="G421" s="1"/>
  <c r="F429"/>
  <c r="F428" s="1"/>
  <c r="G429"/>
  <c r="F446"/>
  <c r="F445" s="1"/>
  <c r="G446"/>
  <c r="G445" s="1"/>
  <c r="F457"/>
  <c r="G457"/>
  <c r="F459"/>
  <c r="G459"/>
  <c r="F463"/>
  <c r="G463"/>
  <c r="F465"/>
  <c r="G465"/>
  <c r="F478"/>
  <c r="G478"/>
  <c r="F480"/>
  <c r="G480"/>
  <c r="F483"/>
  <c r="F482" s="1"/>
  <c r="G483"/>
  <c r="G482" s="1"/>
  <c r="F487"/>
  <c r="F486" s="1"/>
  <c r="G487"/>
  <c r="G486" s="1"/>
  <c r="F495"/>
  <c r="G495"/>
  <c r="F497"/>
  <c r="G497"/>
  <c r="F499"/>
  <c r="G499"/>
  <c r="F501"/>
  <c r="G501"/>
  <c r="F503"/>
  <c r="G503"/>
  <c r="F509"/>
  <c r="G509"/>
  <c r="F510"/>
  <c r="F508" s="1"/>
  <c r="G510"/>
  <c r="G508" s="1"/>
  <c r="G507" s="1"/>
  <c r="G506" s="1"/>
  <c r="G505" s="1"/>
  <c r="F517"/>
  <c r="G517"/>
  <c r="G516" s="1"/>
  <c r="G515" s="1"/>
  <c r="F361"/>
  <c r="G361"/>
  <c r="F366"/>
  <c r="G366"/>
  <c r="F370"/>
  <c r="G370"/>
  <c r="F373"/>
  <c r="G373"/>
  <c r="F377"/>
  <c r="G377"/>
  <c r="F379"/>
  <c r="G379"/>
  <c r="F381"/>
  <c r="G381"/>
  <c r="F383"/>
  <c r="G383"/>
  <c r="F385"/>
  <c r="G385"/>
  <c r="F387"/>
  <c r="G387"/>
  <c r="F394"/>
  <c r="G394"/>
  <c r="F397"/>
  <c r="G397"/>
  <c r="F403"/>
  <c r="G403"/>
  <c r="G402" s="1"/>
  <c r="F407"/>
  <c r="G407"/>
  <c r="F412"/>
  <c r="G412"/>
  <c r="F414"/>
  <c r="G414"/>
  <c r="F416"/>
  <c r="G416"/>
  <c r="F276"/>
  <c r="G276"/>
  <c r="F278"/>
  <c r="G278"/>
  <c r="F280"/>
  <c r="G280"/>
  <c r="F283"/>
  <c r="F282" s="1"/>
  <c r="G283"/>
  <c r="G282" s="1"/>
  <c r="F286"/>
  <c r="F285" s="1"/>
  <c r="G286"/>
  <c r="G285" s="1"/>
  <c r="F292"/>
  <c r="G292"/>
  <c r="F294"/>
  <c r="G294"/>
  <c r="F296"/>
  <c r="G296"/>
  <c r="F298"/>
  <c r="G298"/>
  <c r="F301"/>
  <c r="G301"/>
  <c r="F303"/>
  <c r="G303"/>
  <c r="F305"/>
  <c r="G305"/>
  <c r="F316"/>
  <c r="G316"/>
  <c r="F318"/>
  <c r="G318"/>
  <c r="F320"/>
  <c r="G320"/>
  <c r="F321"/>
  <c r="G321"/>
  <c r="F325"/>
  <c r="F324" s="1"/>
  <c r="F323" s="1"/>
  <c r="G325"/>
  <c r="G324" s="1"/>
  <c r="G323" s="1"/>
  <c r="F331"/>
  <c r="F330" s="1"/>
  <c r="F329" s="1"/>
  <c r="F328" s="1"/>
  <c r="F327" s="1"/>
  <c r="G331"/>
  <c r="G330" s="1"/>
  <c r="F337"/>
  <c r="G337"/>
  <c r="F340"/>
  <c r="G340"/>
  <c r="F349"/>
  <c r="F348" s="1"/>
  <c r="G349"/>
  <c r="G348" s="1"/>
  <c r="F436"/>
  <c r="F435" s="1"/>
  <c r="G436"/>
  <c r="G435" s="1"/>
  <c r="F440"/>
  <c r="F439" s="1"/>
  <c r="F438" s="1"/>
  <c r="G440"/>
  <c r="G439" s="1"/>
  <c r="G438" s="1"/>
  <c r="F451"/>
  <c r="F450" s="1"/>
  <c r="G451"/>
  <c r="G450" s="1"/>
  <c r="F471"/>
  <c r="G471"/>
  <c r="F473"/>
  <c r="G473"/>
  <c r="F19"/>
  <c r="G19"/>
  <c r="F23"/>
  <c r="G23"/>
  <c r="F25"/>
  <c r="G25"/>
  <c r="F89"/>
  <c r="G89"/>
  <c r="J93"/>
  <c r="J92"/>
  <c r="J91"/>
  <c r="J90"/>
  <c r="J26"/>
  <c r="J24"/>
  <c r="J22"/>
  <c r="J21"/>
  <c r="J20"/>
  <c r="J474"/>
  <c r="J472"/>
  <c r="J453"/>
  <c r="J452"/>
  <c r="J441"/>
  <c r="J437"/>
  <c r="J355"/>
  <c r="J353"/>
  <c r="J352"/>
  <c r="J351"/>
  <c r="J350"/>
  <c r="J341"/>
  <c r="J339"/>
  <c r="J338"/>
  <c r="J332"/>
  <c r="J326"/>
  <c r="J306"/>
  <c r="J304"/>
  <c r="J302"/>
  <c r="J299"/>
  <c r="J297"/>
  <c r="J295"/>
  <c r="J293"/>
  <c r="J281"/>
  <c r="J279"/>
  <c r="J277"/>
  <c r="J417"/>
  <c r="J415"/>
  <c r="J413"/>
  <c r="J405"/>
  <c r="J404"/>
  <c r="J388"/>
  <c r="J386"/>
  <c r="J380"/>
  <c r="J378"/>
  <c r="J374"/>
  <c r="J372"/>
  <c r="J371"/>
  <c r="J367"/>
  <c r="J365"/>
  <c r="J364"/>
  <c r="J363"/>
  <c r="J362"/>
  <c r="J518"/>
  <c r="J511"/>
  <c r="J500"/>
  <c r="J498"/>
  <c r="J496"/>
  <c r="J489"/>
  <c r="J488"/>
  <c r="J484"/>
  <c r="J481"/>
  <c r="J479"/>
  <c r="J466"/>
  <c r="J464"/>
  <c r="J460"/>
  <c r="J458"/>
  <c r="J449"/>
  <c r="J448"/>
  <c r="J447"/>
  <c r="J430"/>
  <c r="J423"/>
  <c r="J344"/>
  <c r="J270"/>
  <c r="J264"/>
  <c r="J262"/>
  <c r="J260"/>
  <c r="J237"/>
  <c r="J235"/>
  <c r="J244"/>
  <c r="J242"/>
  <c r="J229"/>
  <c r="J227"/>
  <c r="J222"/>
  <c r="J217"/>
  <c r="J214"/>
  <c r="J212"/>
  <c r="J209"/>
  <c r="J206"/>
  <c r="J204"/>
  <c r="J194"/>
  <c r="J189"/>
  <c r="J185"/>
  <c r="J183"/>
  <c r="J182"/>
  <c r="J180"/>
  <c r="J173"/>
  <c r="J167"/>
  <c r="J165"/>
  <c r="J163"/>
  <c r="J160"/>
  <c r="J158"/>
  <c r="J152"/>
  <c r="J150"/>
  <c r="J148"/>
  <c r="J146"/>
  <c r="J144"/>
  <c r="J139"/>
  <c r="J134"/>
  <c r="J122"/>
  <c r="J120"/>
  <c r="J114"/>
  <c r="J107"/>
  <c r="J88"/>
  <c r="J87"/>
  <c r="J85"/>
  <c r="J99"/>
  <c r="J98"/>
  <c r="J96"/>
  <c r="J95"/>
  <c r="J102"/>
  <c r="J101"/>
  <c r="J105"/>
  <c r="J104"/>
  <c r="J83"/>
  <c r="J81"/>
  <c r="J76"/>
  <c r="J72"/>
  <c r="J67"/>
  <c r="J65"/>
  <c r="J61"/>
  <c r="J55"/>
  <c r="J41"/>
  <c r="J34"/>
  <c r="J33"/>
  <c r="J32"/>
  <c r="J14"/>
  <c r="J49"/>
  <c r="J47"/>
  <c r="J46"/>
  <c r="I93"/>
  <c r="I92"/>
  <c r="I91"/>
  <c r="I90"/>
  <c r="I26"/>
  <c r="I24"/>
  <c r="I22"/>
  <c r="I21"/>
  <c r="I20"/>
  <c r="I474"/>
  <c r="I472"/>
  <c r="I453"/>
  <c r="I452"/>
  <c r="I441"/>
  <c r="I437"/>
  <c r="I355"/>
  <c r="I353"/>
  <c r="I352"/>
  <c r="I351"/>
  <c r="I350"/>
  <c r="I341"/>
  <c r="I339"/>
  <c r="I338"/>
  <c r="I332"/>
  <c r="I326"/>
  <c r="I322"/>
  <c r="I319"/>
  <c r="I317"/>
  <c r="I306"/>
  <c r="I304"/>
  <c r="I302"/>
  <c r="I299"/>
  <c r="I297"/>
  <c r="I295"/>
  <c r="I293"/>
  <c r="I287"/>
  <c r="I281"/>
  <c r="I279"/>
  <c r="I277"/>
  <c r="I417"/>
  <c r="I415"/>
  <c r="I413"/>
  <c r="I405"/>
  <c r="I404"/>
  <c r="I388"/>
  <c r="I386"/>
  <c r="I380"/>
  <c r="I378"/>
  <c r="I374"/>
  <c r="I372"/>
  <c r="I371"/>
  <c r="I367"/>
  <c r="I365"/>
  <c r="I364"/>
  <c r="I363"/>
  <c r="I362"/>
  <c r="I518"/>
  <c r="I511"/>
  <c r="I504"/>
  <c r="I502"/>
  <c r="I500"/>
  <c r="I498"/>
  <c r="I496"/>
  <c r="I489"/>
  <c r="I488"/>
  <c r="I481"/>
  <c r="I479"/>
  <c r="I466"/>
  <c r="I464"/>
  <c r="I460"/>
  <c r="I458"/>
  <c r="I449"/>
  <c r="I448"/>
  <c r="I447"/>
  <c r="I430"/>
  <c r="I423"/>
  <c r="I344"/>
  <c r="I270"/>
  <c r="I264"/>
  <c r="I262"/>
  <c r="I260"/>
  <c r="I237"/>
  <c r="I235"/>
  <c r="I244"/>
  <c r="I242"/>
  <c r="I229"/>
  <c r="I227"/>
  <c r="I222"/>
  <c r="I217"/>
  <c r="I214"/>
  <c r="I212"/>
  <c r="I209"/>
  <c r="I206"/>
  <c r="I204"/>
  <c r="I202"/>
  <c r="I200"/>
  <c r="I194"/>
  <c r="I189"/>
  <c r="I185"/>
  <c r="I183"/>
  <c r="I182"/>
  <c r="I180"/>
  <c r="I173"/>
  <c r="I167"/>
  <c r="I165"/>
  <c r="I163"/>
  <c r="I160"/>
  <c r="I158"/>
  <c r="I152"/>
  <c r="I150"/>
  <c r="I148"/>
  <c r="I146"/>
  <c r="I139"/>
  <c r="I134"/>
  <c r="I122"/>
  <c r="I120"/>
  <c r="I114"/>
  <c r="I107"/>
  <c r="I88"/>
  <c r="I87"/>
  <c r="I85"/>
  <c r="I99"/>
  <c r="I98"/>
  <c r="I96"/>
  <c r="I95"/>
  <c r="I102"/>
  <c r="I101"/>
  <c r="I105"/>
  <c r="I104"/>
  <c r="I83"/>
  <c r="I81"/>
  <c r="I76"/>
  <c r="I72"/>
  <c r="I67"/>
  <c r="I65"/>
  <c r="I61"/>
  <c r="I55"/>
  <c r="I41"/>
  <c r="I34"/>
  <c r="I33"/>
  <c r="I32"/>
  <c r="I14"/>
  <c r="I49"/>
  <c r="I47"/>
  <c r="I46"/>
  <c r="H93"/>
  <c r="H92"/>
  <c r="H91"/>
  <c r="H90"/>
  <c r="H26"/>
  <c r="H24"/>
  <c r="H22"/>
  <c r="H21"/>
  <c r="H20"/>
  <c r="H474"/>
  <c r="H472"/>
  <c r="H453"/>
  <c r="H452"/>
  <c r="H441"/>
  <c r="H437"/>
  <c r="H355"/>
  <c r="H354"/>
  <c r="H353"/>
  <c r="H352"/>
  <c r="H351"/>
  <c r="H350"/>
  <c r="H341"/>
  <c r="H339"/>
  <c r="H338"/>
  <c r="H332"/>
  <c r="H326"/>
  <c r="H322"/>
  <c r="H319"/>
  <c r="H317"/>
  <c r="H306"/>
  <c r="H304"/>
  <c r="H302"/>
  <c r="H299"/>
  <c r="H297"/>
  <c r="H295"/>
  <c r="H293"/>
  <c r="H287"/>
  <c r="H284"/>
  <c r="H281"/>
  <c r="H279"/>
  <c r="H277"/>
  <c r="H417"/>
  <c r="H415"/>
  <c r="H413"/>
  <c r="H408"/>
  <c r="H406"/>
  <c r="H405"/>
  <c r="H404"/>
  <c r="H398"/>
  <c r="H396"/>
  <c r="H395"/>
  <c r="H388"/>
  <c r="H386"/>
  <c r="H384"/>
  <c r="H382"/>
  <c r="H380"/>
  <c r="H378"/>
  <c r="H374"/>
  <c r="H372"/>
  <c r="H371"/>
  <c r="H367"/>
  <c r="H365"/>
  <c r="H364"/>
  <c r="H363"/>
  <c r="H362"/>
  <c r="H518"/>
  <c r="H511"/>
  <c r="H504"/>
  <c r="H502"/>
  <c r="H500"/>
  <c r="H498"/>
  <c r="H496"/>
  <c r="H489"/>
  <c r="H488"/>
  <c r="H484"/>
  <c r="H481"/>
  <c r="H479"/>
  <c r="H466"/>
  <c r="H464"/>
  <c r="H460"/>
  <c r="H458"/>
  <c r="H449"/>
  <c r="H448"/>
  <c r="H447"/>
  <c r="H430"/>
  <c r="H423"/>
  <c r="H344"/>
  <c r="H270"/>
  <c r="H264"/>
  <c r="H262"/>
  <c r="H260"/>
  <c r="H237"/>
  <c r="H235"/>
  <c r="H244"/>
  <c r="H242"/>
  <c r="H229"/>
  <c r="H227"/>
  <c r="H222"/>
  <c r="H217"/>
  <c r="H214"/>
  <c r="H212"/>
  <c r="H209"/>
  <c r="H206"/>
  <c r="H204"/>
  <c r="H202"/>
  <c r="H200"/>
  <c r="H194"/>
  <c r="H189"/>
  <c r="H185"/>
  <c r="H183"/>
  <c r="H182"/>
  <c r="H180"/>
  <c r="H173"/>
  <c r="H167"/>
  <c r="H165"/>
  <c r="H163"/>
  <c r="H160"/>
  <c r="H158"/>
  <c r="H152"/>
  <c r="H150"/>
  <c r="H148"/>
  <c r="H146"/>
  <c r="H144"/>
  <c r="H139"/>
  <c r="H134"/>
  <c r="H122"/>
  <c r="H120"/>
  <c r="H114"/>
  <c r="H107"/>
  <c r="H88"/>
  <c r="H87"/>
  <c r="H85"/>
  <c r="H99"/>
  <c r="H98"/>
  <c r="H96"/>
  <c r="H95"/>
  <c r="H102"/>
  <c r="H101"/>
  <c r="H105"/>
  <c r="H104"/>
  <c r="H83"/>
  <c r="H81"/>
  <c r="H76"/>
  <c r="H72"/>
  <c r="H67"/>
  <c r="H65"/>
  <c r="H61"/>
  <c r="H55"/>
  <c r="H41"/>
  <c r="H34"/>
  <c r="H33"/>
  <c r="H32"/>
  <c r="H31"/>
  <c r="H14"/>
  <c r="H49"/>
  <c r="H47"/>
  <c r="H46"/>
  <c r="H234" l="1"/>
  <c r="H228"/>
  <c r="F444"/>
  <c r="F443" s="1"/>
  <c r="G444"/>
  <c r="H166"/>
  <c r="H100"/>
  <c r="H82"/>
  <c r="G79"/>
  <c r="G78" s="1"/>
  <c r="G77" s="1"/>
  <c r="F79"/>
  <c r="H407"/>
  <c r="H199"/>
  <c r="J48"/>
  <c r="J31"/>
  <c r="H48"/>
  <c r="H267"/>
  <c r="J487"/>
  <c r="H113"/>
  <c r="J509"/>
  <c r="H324"/>
  <c r="H473"/>
  <c r="H340"/>
  <c r="H321"/>
  <c r="H318"/>
  <c r="H305"/>
  <c r="J301"/>
  <c r="H296"/>
  <c r="H292"/>
  <c r="H282"/>
  <c r="H278"/>
  <c r="H416"/>
  <c r="H412"/>
  <c r="H403"/>
  <c r="H394"/>
  <c r="J385"/>
  <c r="H381"/>
  <c r="H377"/>
  <c r="H361"/>
  <c r="H508"/>
  <c r="H503"/>
  <c r="H499"/>
  <c r="H495"/>
  <c r="H478"/>
  <c r="H263"/>
  <c r="J259"/>
  <c r="H241"/>
  <c r="H226"/>
  <c r="H215"/>
  <c r="H211"/>
  <c r="J205"/>
  <c r="J184"/>
  <c r="J179"/>
  <c r="J166"/>
  <c r="H162"/>
  <c r="H157"/>
  <c r="J86"/>
  <c r="J97"/>
  <c r="J100"/>
  <c r="J82"/>
  <c r="J75"/>
  <c r="H483"/>
  <c r="J499"/>
  <c r="H97"/>
  <c r="H179"/>
  <c r="H184"/>
  <c r="H205"/>
  <c r="H429"/>
  <c r="H385"/>
  <c r="J162"/>
  <c r="J483"/>
  <c r="J495"/>
  <c r="J478"/>
  <c r="H259"/>
  <c r="H283"/>
  <c r="J269"/>
  <c r="G470"/>
  <c r="G469" s="1"/>
  <c r="G468" s="1"/>
  <c r="H301"/>
  <c r="H451"/>
  <c r="J226"/>
  <c r="F376"/>
  <c r="F375" s="1"/>
  <c r="H330"/>
  <c r="H331"/>
  <c r="H436"/>
  <c r="H89"/>
  <c r="J228"/>
  <c r="J414"/>
  <c r="H397"/>
  <c r="H383"/>
  <c r="H379"/>
  <c r="H373"/>
  <c r="J221"/>
  <c r="J149"/>
  <c r="J71"/>
  <c r="F307"/>
  <c r="J164"/>
  <c r="H151"/>
  <c r="H147"/>
  <c r="J106"/>
  <c r="J84"/>
  <c r="J103"/>
  <c r="H74"/>
  <c r="J70"/>
  <c r="F69"/>
  <c r="F68" s="1"/>
  <c r="H509"/>
  <c r="H501"/>
  <c r="J497"/>
  <c r="H480"/>
  <c r="J465"/>
  <c r="J459"/>
  <c r="H261"/>
  <c r="H236"/>
  <c r="J213"/>
  <c r="H203"/>
  <c r="H188"/>
  <c r="J366"/>
  <c r="J157"/>
  <c r="H70"/>
  <c r="H164"/>
  <c r="H172"/>
  <c r="H268"/>
  <c r="H422"/>
  <c r="H446"/>
  <c r="H465"/>
  <c r="H487"/>
  <c r="H387"/>
  <c r="H439"/>
  <c r="J236"/>
  <c r="J261"/>
  <c r="J473"/>
  <c r="J340"/>
  <c r="J278"/>
  <c r="J377"/>
  <c r="J361"/>
  <c r="G360"/>
  <c r="H106"/>
  <c r="H45"/>
  <c r="H84"/>
  <c r="H269"/>
  <c r="H459"/>
  <c r="H497"/>
  <c r="H316"/>
  <c r="J45"/>
  <c r="J208"/>
  <c r="J446"/>
  <c r="F360"/>
  <c r="G256"/>
  <c r="H208"/>
  <c r="H266"/>
  <c r="H517"/>
  <c r="J422"/>
  <c r="H19"/>
  <c r="H438"/>
  <c r="J337"/>
  <c r="H323"/>
  <c r="G307"/>
  <c r="H298"/>
  <c r="H285"/>
  <c r="J280"/>
  <c r="J276"/>
  <c r="F256"/>
  <c r="H201"/>
  <c r="H192"/>
  <c r="H59"/>
  <c r="H39"/>
  <c r="H471"/>
  <c r="H440"/>
  <c r="J440"/>
  <c r="H349"/>
  <c r="H348"/>
  <c r="H337"/>
  <c r="J429"/>
  <c r="H320"/>
  <c r="H325"/>
  <c r="J296"/>
  <c r="H294"/>
  <c r="J292"/>
  <c r="H303"/>
  <c r="J303"/>
  <c r="J305"/>
  <c r="H286"/>
  <c r="H280"/>
  <c r="H276"/>
  <c r="G376"/>
  <c r="G375" s="1"/>
  <c r="H414"/>
  <c r="J370"/>
  <c r="H370"/>
  <c r="G369"/>
  <c r="H366"/>
  <c r="J463"/>
  <c r="H463"/>
  <c r="H510"/>
  <c r="J510"/>
  <c r="G462"/>
  <c r="G461" s="1"/>
  <c r="H457"/>
  <c r="J457"/>
  <c r="G456"/>
  <c r="G455" s="1"/>
  <c r="J268"/>
  <c r="J267"/>
  <c r="J343"/>
  <c r="J13"/>
  <c r="J60"/>
  <c r="J113"/>
  <c r="J172"/>
  <c r="H138"/>
  <c r="H40"/>
  <c r="H60"/>
  <c r="H193"/>
  <c r="H216"/>
  <c r="J119"/>
  <c r="J193"/>
  <c r="J207"/>
  <c r="H207"/>
  <c r="J482"/>
  <c r="H482"/>
  <c r="F434"/>
  <c r="H435"/>
  <c r="G420"/>
  <c r="H421"/>
  <c r="J44"/>
  <c r="H44"/>
  <c r="J403"/>
  <c r="J331"/>
  <c r="J471"/>
  <c r="F470"/>
  <c r="J416"/>
  <c r="F462"/>
  <c r="F456"/>
  <c r="H243"/>
  <c r="F225"/>
  <c r="F224" s="1"/>
  <c r="F223" s="1"/>
  <c r="H213"/>
  <c r="J203"/>
  <c r="J188"/>
  <c r="J181"/>
  <c r="G156"/>
  <c r="J151"/>
  <c r="J74"/>
  <c r="G73"/>
  <c r="J373"/>
  <c r="J436"/>
  <c r="J451"/>
  <c r="J348"/>
  <c r="G336"/>
  <c r="G335" s="1"/>
  <c r="G334" s="1"/>
  <c r="F369"/>
  <c r="F359"/>
  <c r="G428"/>
  <c r="J263"/>
  <c r="J241"/>
  <c r="J211"/>
  <c r="J64"/>
  <c r="G233"/>
  <c r="G232" s="1"/>
  <c r="G231" s="1"/>
  <c r="J234"/>
  <c r="J243"/>
  <c r="H220"/>
  <c r="H221"/>
  <c r="J216"/>
  <c r="F210"/>
  <c r="G225"/>
  <c r="H225" s="1"/>
  <c r="H181"/>
  <c r="F178"/>
  <c r="G170"/>
  <c r="J171"/>
  <c r="H171"/>
  <c r="H159"/>
  <c r="J159"/>
  <c r="H125"/>
  <c r="H149"/>
  <c r="H121"/>
  <c r="J125"/>
  <c r="H54"/>
  <c r="H133"/>
  <c r="J133"/>
  <c r="H112"/>
  <c r="H86"/>
  <c r="J94"/>
  <c r="H94"/>
  <c r="H103"/>
  <c r="H80"/>
  <c r="H75"/>
  <c r="H71"/>
  <c r="J66"/>
  <c r="H66"/>
  <c r="H64"/>
  <c r="J54"/>
  <c r="H53"/>
  <c r="J40"/>
  <c r="F485"/>
  <c r="J486"/>
  <c r="J215"/>
  <c r="F52"/>
  <c r="J53"/>
  <c r="G434"/>
  <c r="G190"/>
  <c r="F111"/>
  <c r="J112"/>
  <c r="G58"/>
  <c r="J59"/>
  <c r="G38"/>
  <c r="J39"/>
  <c r="G329"/>
  <c r="J329" s="1"/>
  <c r="G219"/>
  <c r="J220"/>
  <c r="F191"/>
  <c r="J191" s="1"/>
  <c r="J192"/>
  <c r="F291"/>
  <c r="F275"/>
  <c r="F274" s="1"/>
  <c r="F273" s="1"/>
  <c r="F272" s="1"/>
  <c r="F198"/>
  <c r="G178"/>
  <c r="F336"/>
  <c r="F335" s="1"/>
  <c r="F368"/>
  <c r="J517"/>
  <c r="G210"/>
  <c r="F186"/>
  <c r="J438"/>
  <c r="F300"/>
  <c r="J387"/>
  <c r="F233"/>
  <c r="F240"/>
  <c r="F239" s="1"/>
  <c r="F156"/>
  <c r="G69"/>
  <c r="F63"/>
  <c r="J323"/>
  <c r="J298"/>
  <c r="G291"/>
  <c r="J412"/>
  <c r="G368"/>
  <c r="F477"/>
  <c r="F476" s="1"/>
  <c r="F475" s="1"/>
  <c r="G240"/>
  <c r="G239" s="1"/>
  <c r="G198"/>
  <c r="G143"/>
  <c r="G142" s="1"/>
  <c r="G141" s="1"/>
  <c r="G140" s="1"/>
  <c r="F132"/>
  <c r="F131" s="1"/>
  <c r="F130" s="1"/>
  <c r="F124" s="1"/>
  <c r="J80"/>
  <c r="G63"/>
  <c r="F11"/>
  <c r="J12"/>
  <c r="H12"/>
  <c r="H13"/>
  <c r="H25"/>
  <c r="H445"/>
  <c r="H450"/>
  <c r="G29"/>
  <c r="G28" s="1"/>
  <c r="G27" s="1"/>
  <c r="J23"/>
  <c r="H23"/>
  <c r="F516"/>
  <c r="G514"/>
  <c r="G485"/>
  <c r="J25"/>
  <c r="F118"/>
  <c r="G118"/>
  <c r="F136"/>
  <c r="J137"/>
  <c r="H137"/>
  <c r="H342"/>
  <c r="J342"/>
  <c r="H119"/>
  <c r="H343"/>
  <c r="H486"/>
  <c r="F18"/>
  <c r="F17" s="1"/>
  <c r="F16" s="1"/>
  <c r="F15" s="1"/>
  <c r="J121"/>
  <c r="J138"/>
  <c r="J147"/>
  <c r="J450"/>
  <c r="G43"/>
  <c r="F507"/>
  <c r="J508"/>
  <c r="F418"/>
  <c r="F265"/>
  <c r="J265" s="1"/>
  <c r="J421"/>
  <c r="J379"/>
  <c r="J324"/>
  <c r="J266"/>
  <c r="J445"/>
  <c r="J480"/>
  <c r="J325"/>
  <c r="J89"/>
  <c r="G433"/>
  <c r="G347"/>
  <c r="G300"/>
  <c r="G275"/>
  <c r="G109"/>
  <c r="G110"/>
  <c r="J294"/>
  <c r="J330"/>
  <c r="J349"/>
  <c r="J435"/>
  <c r="J439"/>
  <c r="J19"/>
  <c r="G18"/>
  <c r="F411"/>
  <c r="F494"/>
  <c r="G187"/>
  <c r="G186"/>
  <c r="F161"/>
  <c r="F401"/>
  <c r="F402"/>
  <c r="F433"/>
  <c r="F347"/>
  <c r="F143"/>
  <c r="G411"/>
  <c r="G401"/>
  <c r="G359"/>
  <c r="G494"/>
  <c r="G477"/>
  <c r="G161"/>
  <c r="F43"/>
  <c r="F42" s="1"/>
  <c r="G132"/>
  <c r="H444" l="1"/>
  <c r="J444"/>
  <c r="G443"/>
  <c r="J443" s="1"/>
  <c r="H456"/>
  <c r="J376"/>
  <c r="J470"/>
  <c r="G454"/>
  <c r="J225"/>
  <c r="J360"/>
  <c r="F290"/>
  <c r="F289" s="1"/>
  <c r="F455"/>
  <c r="H455" s="1"/>
  <c r="F177"/>
  <c r="F176" s="1"/>
  <c r="H360"/>
  <c r="J336"/>
  <c r="F358"/>
  <c r="F357" s="1"/>
  <c r="J369"/>
  <c r="H376"/>
  <c r="J428"/>
  <c r="H428"/>
  <c r="J516"/>
  <c r="J485"/>
  <c r="J456"/>
  <c r="F469"/>
  <c r="H470"/>
  <c r="H369"/>
  <c r="G419"/>
  <c r="J420"/>
  <c r="H420"/>
  <c r="H307"/>
  <c r="J307"/>
  <c r="F461"/>
  <c r="H462"/>
  <c r="J462"/>
  <c r="G197"/>
  <c r="G196" s="1"/>
  <c r="J198"/>
  <c r="F197"/>
  <c r="F196" s="1"/>
  <c r="G224"/>
  <c r="G169"/>
  <c r="J170"/>
  <c r="H170"/>
  <c r="J118"/>
  <c r="G62"/>
  <c r="J63"/>
  <c r="G68"/>
  <c r="J69"/>
  <c r="H69"/>
  <c r="F232"/>
  <c r="J233"/>
  <c r="H233"/>
  <c r="J178"/>
  <c r="H178"/>
  <c r="F109"/>
  <c r="F108" s="1"/>
  <c r="F110"/>
  <c r="J110" s="1"/>
  <c r="J111"/>
  <c r="H111"/>
  <c r="J240"/>
  <c r="J210"/>
  <c r="H210"/>
  <c r="J368"/>
  <c r="H368"/>
  <c r="H198"/>
  <c r="G328"/>
  <c r="H329"/>
  <c r="J58"/>
  <c r="H58"/>
  <c r="J434"/>
  <c r="H434"/>
  <c r="G42"/>
  <c r="G255"/>
  <c r="J291"/>
  <c r="J156"/>
  <c r="H156"/>
  <c r="G358"/>
  <c r="G37"/>
  <c r="J38"/>
  <c r="H38"/>
  <c r="F51"/>
  <c r="J52"/>
  <c r="H52"/>
  <c r="F62"/>
  <c r="H63"/>
  <c r="H240"/>
  <c r="H336"/>
  <c r="H291"/>
  <c r="F190"/>
  <c r="H190" s="1"/>
  <c r="H191"/>
  <c r="G218"/>
  <c r="J219"/>
  <c r="H219"/>
  <c r="F10"/>
  <c r="H11"/>
  <c r="J11"/>
  <c r="F515"/>
  <c r="H516"/>
  <c r="G117"/>
  <c r="H485"/>
  <c r="F117"/>
  <c r="H118"/>
  <c r="G513"/>
  <c r="G333"/>
  <c r="F334"/>
  <c r="H335"/>
  <c r="F135"/>
  <c r="J136"/>
  <c r="H136"/>
  <c r="J335"/>
  <c r="J161"/>
  <c r="G400"/>
  <c r="J401"/>
  <c r="F142"/>
  <c r="H143"/>
  <c r="J143"/>
  <c r="J186"/>
  <c r="H186"/>
  <c r="G432"/>
  <c r="G427" s="1"/>
  <c r="G426" s="1"/>
  <c r="G425" s="1"/>
  <c r="J433"/>
  <c r="G131"/>
  <c r="J132"/>
  <c r="H132"/>
  <c r="G476"/>
  <c r="J477"/>
  <c r="H477"/>
  <c r="G410"/>
  <c r="J411"/>
  <c r="F29"/>
  <c r="F28" s="1"/>
  <c r="J28" s="1"/>
  <c r="J30"/>
  <c r="H30"/>
  <c r="G155"/>
  <c r="J402"/>
  <c r="H402"/>
  <c r="J187"/>
  <c r="H187"/>
  <c r="F493"/>
  <c r="H494"/>
  <c r="J18"/>
  <c r="G17"/>
  <c r="H18"/>
  <c r="F78"/>
  <c r="J79"/>
  <c r="H79"/>
  <c r="G274"/>
  <c r="J275"/>
  <c r="H275"/>
  <c r="F506"/>
  <c r="J507"/>
  <c r="H507"/>
  <c r="J43"/>
  <c r="H43"/>
  <c r="G493"/>
  <c r="J494"/>
  <c r="F346"/>
  <c r="F345"/>
  <c r="H347"/>
  <c r="G177"/>
  <c r="F400"/>
  <c r="H401"/>
  <c r="F410"/>
  <c r="H411"/>
  <c r="J300"/>
  <c r="H300"/>
  <c r="G290"/>
  <c r="J359"/>
  <c r="H359"/>
  <c r="H73"/>
  <c r="F432"/>
  <c r="F427" s="1"/>
  <c r="F426" s="1"/>
  <c r="H433"/>
  <c r="F255"/>
  <c r="J256"/>
  <c r="H256"/>
  <c r="F155"/>
  <c r="H161"/>
  <c r="G108"/>
  <c r="G346"/>
  <c r="G345"/>
  <c r="J347"/>
  <c r="H265"/>
  <c r="H375"/>
  <c r="G442" l="1"/>
  <c r="J455"/>
  <c r="H443"/>
  <c r="H28"/>
  <c r="F27"/>
  <c r="J27" s="1"/>
  <c r="H110"/>
  <c r="J109"/>
  <c r="H290"/>
  <c r="H427"/>
  <c r="J427"/>
  <c r="G418"/>
  <c r="J419"/>
  <c r="H419"/>
  <c r="J197"/>
  <c r="J190"/>
  <c r="H461"/>
  <c r="J461"/>
  <c r="F454"/>
  <c r="F468"/>
  <c r="F467" s="1"/>
  <c r="J469"/>
  <c r="H469"/>
  <c r="H197"/>
  <c r="H224"/>
  <c r="G223"/>
  <c r="J224"/>
  <c r="H169"/>
  <c r="J169"/>
  <c r="G168"/>
  <c r="H109"/>
  <c r="H62"/>
  <c r="F57"/>
  <c r="F50"/>
  <c r="J51"/>
  <c r="H51"/>
  <c r="J37"/>
  <c r="H37"/>
  <c r="J68"/>
  <c r="H68"/>
  <c r="J62"/>
  <c r="G57"/>
  <c r="G56" s="1"/>
  <c r="J218"/>
  <c r="H218"/>
  <c r="F238"/>
  <c r="H239"/>
  <c r="J375"/>
  <c r="F425"/>
  <c r="J426"/>
  <c r="H426"/>
  <c r="G254"/>
  <c r="G238"/>
  <c r="J239"/>
  <c r="J42"/>
  <c r="H42"/>
  <c r="H328"/>
  <c r="G327"/>
  <c r="J328"/>
  <c r="H232"/>
  <c r="F231"/>
  <c r="J232"/>
  <c r="F175"/>
  <c r="F9"/>
  <c r="H10"/>
  <c r="J10"/>
  <c r="F514"/>
  <c r="H515"/>
  <c r="J515"/>
  <c r="J73"/>
  <c r="G512"/>
  <c r="F116"/>
  <c r="H117"/>
  <c r="G116"/>
  <c r="J117"/>
  <c r="H135"/>
  <c r="J135"/>
  <c r="F333"/>
  <c r="J333" s="1"/>
  <c r="H334"/>
  <c r="J334"/>
  <c r="F154"/>
  <c r="H155"/>
  <c r="G357"/>
  <c r="H357" s="1"/>
  <c r="J358"/>
  <c r="G154"/>
  <c r="J155"/>
  <c r="G273"/>
  <c r="J274"/>
  <c r="H274"/>
  <c r="J108"/>
  <c r="H108"/>
  <c r="F431"/>
  <c r="H432"/>
  <c r="H345"/>
  <c r="F505"/>
  <c r="J506"/>
  <c r="H506"/>
  <c r="F141"/>
  <c r="J142"/>
  <c r="H142"/>
  <c r="J400"/>
  <c r="J345"/>
  <c r="F254"/>
  <c r="J255"/>
  <c r="H255"/>
  <c r="F492"/>
  <c r="H493"/>
  <c r="J346"/>
  <c r="F409"/>
  <c r="H410"/>
  <c r="F77"/>
  <c r="J78"/>
  <c r="H78"/>
  <c r="H400"/>
  <c r="H346"/>
  <c r="G492"/>
  <c r="J493"/>
  <c r="F288"/>
  <c r="F271" s="1"/>
  <c r="J29"/>
  <c r="H29"/>
  <c r="G409"/>
  <c r="G399" s="1"/>
  <c r="J410"/>
  <c r="J196"/>
  <c r="G431"/>
  <c r="G424" s="1"/>
  <c r="J432"/>
  <c r="J290"/>
  <c r="G289"/>
  <c r="G475"/>
  <c r="G467" s="1"/>
  <c r="J476"/>
  <c r="H476"/>
  <c r="H358"/>
  <c r="G176"/>
  <c r="J177"/>
  <c r="H177"/>
  <c r="G16"/>
  <c r="J17"/>
  <c r="H17"/>
  <c r="G130"/>
  <c r="G124" s="1"/>
  <c r="H131"/>
  <c r="J131"/>
  <c r="F195"/>
  <c r="H196"/>
  <c r="F56" l="1"/>
  <c r="F8" s="1"/>
  <c r="H27"/>
  <c r="F230"/>
  <c r="F174" s="1"/>
  <c r="H454"/>
  <c r="F442"/>
  <c r="F424" s="1"/>
  <c r="J454"/>
  <c r="H418"/>
  <c r="J418"/>
  <c r="H409"/>
  <c r="J468"/>
  <c r="H468"/>
  <c r="J223"/>
  <c r="H223"/>
  <c r="G195"/>
  <c r="H195" s="1"/>
  <c r="J168"/>
  <c r="H168"/>
  <c r="J124"/>
  <c r="H124"/>
  <c r="H57"/>
  <c r="J50"/>
  <c r="H50"/>
  <c r="J327"/>
  <c r="H327"/>
  <c r="J238"/>
  <c r="G230"/>
  <c r="J425"/>
  <c r="H425"/>
  <c r="H238"/>
  <c r="J231"/>
  <c r="H231"/>
  <c r="J57"/>
  <c r="H9"/>
  <c r="J9"/>
  <c r="F513"/>
  <c r="H514"/>
  <c r="J514"/>
  <c r="G115"/>
  <c r="J116"/>
  <c r="F115"/>
  <c r="H116"/>
  <c r="H333"/>
  <c r="G288"/>
  <c r="H288" s="1"/>
  <c r="J289"/>
  <c r="J130"/>
  <c r="H130"/>
  <c r="F140"/>
  <c r="J141"/>
  <c r="H141"/>
  <c r="J16"/>
  <c r="G15"/>
  <c r="G8" s="1"/>
  <c r="H16"/>
  <c r="F491"/>
  <c r="H492"/>
  <c r="H254"/>
  <c r="J254"/>
  <c r="H431"/>
  <c r="G491"/>
  <c r="J492"/>
  <c r="J475"/>
  <c r="H475"/>
  <c r="G175"/>
  <c r="H176"/>
  <c r="J176"/>
  <c r="J431"/>
  <c r="J409"/>
  <c r="H289"/>
  <c r="F399"/>
  <c r="H77"/>
  <c r="J77"/>
  <c r="J505"/>
  <c r="H505"/>
  <c r="G272"/>
  <c r="G271" s="1"/>
  <c r="J273"/>
  <c r="H273"/>
  <c r="G153"/>
  <c r="J154"/>
  <c r="G356"/>
  <c r="J357"/>
  <c r="F153"/>
  <c r="H154"/>
  <c r="J399" l="1"/>
  <c r="J442"/>
  <c r="H442"/>
  <c r="J195"/>
  <c r="H115"/>
  <c r="F512"/>
  <c r="J513"/>
  <c r="H513"/>
  <c r="J115"/>
  <c r="H399"/>
  <c r="F356"/>
  <c r="J356" s="1"/>
  <c r="G490"/>
  <c r="J491"/>
  <c r="H153"/>
  <c r="H230"/>
  <c r="J230"/>
  <c r="J153"/>
  <c r="G123"/>
  <c r="F490"/>
  <c r="H491"/>
  <c r="J272"/>
  <c r="H272"/>
  <c r="H56"/>
  <c r="J56"/>
  <c r="G174"/>
  <c r="H174" s="1"/>
  <c r="J175"/>
  <c r="H175"/>
  <c r="J15"/>
  <c r="H15"/>
  <c r="J467"/>
  <c r="H467"/>
  <c r="F123"/>
  <c r="J140"/>
  <c r="H140"/>
  <c r="J288"/>
  <c r="G519" l="1"/>
  <c r="F519"/>
  <c r="J512"/>
  <c r="H512"/>
  <c r="J271"/>
  <c r="J490"/>
  <c r="J424"/>
  <c r="H424"/>
  <c r="J8"/>
  <c r="H8"/>
  <c r="H356"/>
  <c r="H490"/>
  <c r="J123"/>
  <c r="H271"/>
  <c r="H123"/>
  <c r="J174"/>
  <c r="H519" l="1"/>
  <c r="E483"/>
  <c r="J519" l="1"/>
  <c r="E482"/>
  <c r="E138"/>
  <c r="E137" l="1"/>
  <c r="I138"/>
  <c r="E193"/>
  <c r="I193" s="1"/>
  <c r="E84"/>
  <c r="I84" s="1"/>
  <c r="E119"/>
  <c r="I119" s="1"/>
  <c r="E136" l="1"/>
  <c r="I137"/>
  <c r="E216"/>
  <c r="E478"/>
  <c r="I478" s="1"/>
  <c r="E480"/>
  <c r="I480" s="1"/>
  <c r="E215" l="1"/>
  <c r="I215" s="1"/>
  <c r="I216"/>
  <c r="E135"/>
  <c r="I135" s="1"/>
  <c r="I136"/>
  <c r="E477"/>
  <c r="E476" l="1"/>
  <c r="I476" s="1"/>
  <c r="I477"/>
  <c r="E446"/>
  <c r="I446" s="1"/>
  <c r="E320" l="1"/>
  <c r="I320" s="1"/>
  <c r="E525" l="1"/>
  <c r="E89"/>
  <c r="E25"/>
  <c r="I25" s="1"/>
  <c r="E23"/>
  <c r="I23" s="1"/>
  <c r="E19"/>
  <c r="I19" s="1"/>
  <c r="E473"/>
  <c r="I473" s="1"/>
  <c r="E471"/>
  <c r="I471" s="1"/>
  <c r="E451"/>
  <c r="E440"/>
  <c r="E436"/>
  <c r="E349"/>
  <c r="E340"/>
  <c r="I340" s="1"/>
  <c r="E337"/>
  <c r="I337" s="1"/>
  <c r="E331"/>
  <c r="E325"/>
  <c r="E321"/>
  <c r="I321" s="1"/>
  <c r="E318"/>
  <c r="I318" s="1"/>
  <c r="E316"/>
  <c r="E305"/>
  <c r="I305" s="1"/>
  <c r="E303"/>
  <c r="I303" s="1"/>
  <c r="E301"/>
  <c r="I301" s="1"/>
  <c r="E298"/>
  <c r="I298" s="1"/>
  <c r="E296"/>
  <c r="I296" s="1"/>
  <c r="E294"/>
  <c r="I294" s="1"/>
  <c r="E292"/>
  <c r="I292" s="1"/>
  <c r="E286"/>
  <c r="E283"/>
  <c r="E280"/>
  <c r="I280" s="1"/>
  <c r="E278"/>
  <c r="I278" s="1"/>
  <c r="E276"/>
  <c r="I276" s="1"/>
  <c r="E416"/>
  <c r="I416" s="1"/>
  <c r="E414"/>
  <c r="I414" s="1"/>
  <c r="E412"/>
  <c r="I412" s="1"/>
  <c r="E407"/>
  <c r="E403"/>
  <c r="I403" s="1"/>
  <c r="E397"/>
  <c r="E394"/>
  <c r="E387"/>
  <c r="I387" s="1"/>
  <c r="E385"/>
  <c r="I385" s="1"/>
  <c r="E383"/>
  <c r="E381"/>
  <c r="E379"/>
  <c r="I379" s="1"/>
  <c r="E377"/>
  <c r="E373"/>
  <c r="I373" s="1"/>
  <c r="E370"/>
  <c r="I370" s="1"/>
  <c r="E366"/>
  <c r="I366" s="1"/>
  <c r="E361"/>
  <c r="E517"/>
  <c r="E510"/>
  <c r="E509"/>
  <c r="I509" s="1"/>
  <c r="E503"/>
  <c r="I503" s="1"/>
  <c r="E501"/>
  <c r="I501" s="1"/>
  <c r="E499"/>
  <c r="I499" s="1"/>
  <c r="E497"/>
  <c r="I497" s="1"/>
  <c r="E495"/>
  <c r="I495" s="1"/>
  <c r="E487"/>
  <c r="E475"/>
  <c r="I475" s="1"/>
  <c r="E465"/>
  <c r="I465" s="1"/>
  <c r="E463"/>
  <c r="I463" s="1"/>
  <c r="E459"/>
  <c r="I459" s="1"/>
  <c r="E457"/>
  <c r="I457" s="1"/>
  <c r="E445"/>
  <c r="E429"/>
  <c r="E422"/>
  <c r="E343"/>
  <c r="E269"/>
  <c r="E263"/>
  <c r="I263" s="1"/>
  <c r="E261"/>
  <c r="I261" s="1"/>
  <c r="E259"/>
  <c r="E236"/>
  <c r="I236" s="1"/>
  <c r="E234"/>
  <c r="I234" s="1"/>
  <c r="E243"/>
  <c r="I243" s="1"/>
  <c r="E241"/>
  <c r="I241" s="1"/>
  <c r="E228"/>
  <c r="I228" s="1"/>
  <c r="E226"/>
  <c r="I226" s="1"/>
  <c r="E221"/>
  <c r="E213"/>
  <c r="I213" s="1"/>
  <c r="E211"/>
  <c r="I211" s="1"/>
  <c r="E208"/>
  <c r="E205"/>
  <c r="I205" s="1"/>
  <c r="E203"/>
  <c r="I203" s="1"/>
  <c r="E201"/>
  <c r="I201" s="1"/>
  <c r="E199"/>
  <c r="I199" s="1"/>
  <c r="E188"/>
  <c r="E184"/>
  <c r="I184" s="1"/>
  <c r="E181"/>
  <c r="I181" s="1"/>
  <c r="E179"/>
  <c r="I179" s="1"/>
  <c r="E172"/>
  <c r="E166"/>
  <c r="I166" s="1"/>
  <c r="E164"/>
  <c r="I164" s="1"/>
  <c r="E162"/>
  <c r="I162" s="1"/>
  <c r="E159"/>
  <c r="I159" s="1"/>
  <c r="E157"/>
  <c r="I157" s="1"/>
  <c r="E151"/>
  <c r="I151" s="1"/>
  <c r="E149"/>
  <c r="I149" s="1"/>
  <c r="E147"/>
  <c r="I147" s="1"/>
  <c r="I144"/>
  <c r="E133"/>
  <c r="E121"/>
  <c r="I121" s="1"/>
  <c r="E113"/>
  <c r="E106"/>
  <c r="I106" s="1"/>
  <c r="E86"/>
  <c r="I86" s="1"/>
  <c r="E97"/>
  <c r="I97" s="1"/>
  <c r="E94"/>
  <c r="I94" s="1"/>
  <c r="E100"/>
  <c r="I100" s="1"/>
  <c r="E103"/>
  <c r="I103" s="1"/>
  <c r="E82"/>
  <c r="I82" s="1"/>
  <c r="E80"/>
  <c r="E75"/>
  <c r="I75" s="1"/>
  <c r="E74"/>
  <c r="E71"/>
  <c r="I71" s="1"/>
  <c r="E70"/>
  <c r="I70" s="1"/>
  <c r="E66"/>
  <c r="I66" s="1"/>
  <c r="E64"/>
  <c r="I64" s="1"/>
  <c r="E60"/>
  <c r="E54"/>
  <c r="E40"/>
  <c r="E31"/>
  <c r="E30" s="1"/>
  <c r="E13"/>
  <c r="E48"/>
  <c r="I48" s="1"/>
  <c r="E45"/>
  <c r="I80" l="1"/>
  <c r="E79"/>
  <c r="I361"/>
  <c r="E360"/>
  <c r="I360" s="1"/>
  <c r="I377"/>
  <c r="E376"/>
  <c r="E375" s="1"/>
  <c r="I259"/>
  <c r="E256"/>
  <c r="I316"/>
  <c r="E307"/>
  <c r="I307" s="1"/>
  <c r="I74"/>
  <c r="E73"/>
  <c r="E12"/>
  <c r="I13"/>
  <c r="E207"/>
  <c r="I207" s="1"/>
  <c r="I208"/>
  <c r="I429"/>
  <c r="E450"/>
  <c r="E444" s="1"/>
  <c r="I451"/>
  <c r="E59"/>
  <c r="I60"/>
  <c r="E132"/>
  <c r="I133"/>
  <c r="E268"/>
  <c r="I269"/>
  <c r="I445"/>
  <c r="E282"/>
  <c r="E324"/>
  <c r="I325"/>
  <c r="E348"/>
  <c r="I348" s="1"/>
  <c r="I349"/>
  <c r="E342"/>
  <c r="I343"/>
  <c r="E508"/>
  <c r="I510"/>
  <c r="E285"/>
  <c r="I285" s="1"/>
  <c r="I286"/>
  <c r="E330"/>
  <c r="I331"/>
  <c r="E435"/>
  <c r="E434" s="1"/>
  <c r="I434" s="1"/>
  <c r="I436"/>
  <c r="I89"/>
  <c r="I31"/>
  <c r="E44"/>
  <c r="I44" s="1"/>
  <c r="I45"/>
  <c r="E39"/>
  <c r="I40"/>
  <c r="E53"/>
  <c r="I54"/>
  <c r="E112"/>
  <c r="I113"/>
  <c r="E171"/>
  <c r="I172"/>
  <c r="E187"/>
  <c r="I187" s="1"/>
  <c r="I188"/>
  <c r="E220"/>
  <c r="I221"/>
  <c r="E421"/>
  <c r="I422"/>
  <c r="E486"/>
  <c r="I486" s="1"/>
  <c r="I487"/>
  <c r="E439"/>
  <c r="I440"/>
  <c r="E516"/>
  <c r="I517"/>
  <c r="E402"/>
  <c r="I402" s="1"/>
  <c r="E359"/>
  <c r="I359" s="1"/>
  <c r="E192"/>
  <c r="E300"/>
  <c r="I300" s="1"/>
  <c r="E118"/>
  <c r="E411"/>
  <c r="E401"/>
  <c r="E462"/>
  <c r="E456"/>
  <c r="E233"/>
  <c r="E240"/>
  <c r="E239" s="1"/>
  <c r="E291"/>
  <c r="I291" s="1"/>
  <c r="E275"/>
  <c r="E470"/>
  <c r="E63"/>
  <c r="E494"/>
  <c r="I494" s="1"/>
  <c r="E156"/>
  <c r="I156" s="1"/>
  <c r="E347"/>
  <c r="E161"/>
  <c r="I161" s="1"/>
  <c r="E210"/>
  <c r="I210" s="1"/>
  <c r="E186"/>
  <c r="I186" s="1"/>
  <c r="E428"/>
  <c r="I428" s="1"/>
  <c r="E225"/>
  <c r="E69"/>
  <c r="E178"/>
  <c r="I178" s="1"/>
  <c r="E336"/>
  <c r="E198"/>
  <c r="I198" s="1"/>
  <c r="E368"/>
  <c r="I368" s="1"/>
  <c r="E143"/>
  <c r="E18"/>
  <c r="E369"/>
  <c r="I369" s="1"/>
  <c r="E335" l="1"/>
  <c r="E334" s="1"/>
  <c r="E333" s="1"/>
  <c r="E43"/>
  <c r="I43" s="1"/>
  <c r="E485"/>
  <c r="I485" s="1"/>
  <c r="E255"/>
  <c r="I256"/>
  <c r="E232"/>
  <c r="I233"/>
  <c r="E410"/>
  <c r="I411"/>
  <c r="E68"/>
  <c r="I68" s="1"/>
  <c r="I69"/>
  <c r="E274"/>
  <c r="I275"/>
  <c r="E455"/>
  <c r="I456"/>
  <c r="E438"/>
  <c r="I438" s="1"/>
  <c r="I439"/>
  <c r="E420"/>
  <c r="I421"/>
  <c r="E111"/>
  <c r="I112"/>
  <c r="E38"/>
  <c r="I39"/>
  <c r="E433"/>
  <c r="E432" s="1"/>
  <c r="I435"/>
  <c r="I342"/>
  <c r="E323"/>
  <c r="I323" s="1"/>
  <c r="I324"/>
  <c r="E443"/>
  <c r="I443" s="1"/>
  <c r="I444"/>
  <c r="E131"/>
  <c r="I132"/>
  <c r="I450"/>
  <c r="I375"/>
  <c r="I376"/>
  <c r="E224"/>
  <c r="I225"/>
  <c r="E345"/>
  <c r="I345" s="1"/>
  <c r="I347"/>
  <c r="E62"/>
  <c r="I63"/>
  <c r="E461"/>
  <c r="I461" s="1"/>
  <c r="I462"/>
  <c r="I336"/>
  <c r="E29"/>
  <c r="I30"/>
  <c r="E469"/>
  <c r="I470"/>
  <c r="I240"/>
  <c r="E400"/>
  <c r="I400" s="1"/>
  <c r="I401"/>
  <c r="E191"/>
  <c r="I192"/>
  <c r="E219"/>
  <c r="I220"/>
  <c r="E170"/>
  <c r="I171"/>
  <c r="E52"/>
  <c r="I53"/>
  <c r="E329"/>
  <c r="I330"/>
  <c r="E507"/>
  <c r="I508"/>
  <c r="E267"/>
  <c r="I268"/>
  <c r="E58"/>
  <c r="I58" s="1"/>
  <c r="I59"/>
  <c r="E11"/>
  <c r="I12"/>
  <c r="E17"/>
  <c r="I18"/>
  <c r="E142"/>
  <c r="I143"/>
  <c r="E117"/>
  <c r="I118"/>
  <c r="E78"/>
  <c r="I79"/>
  <c r="E515"/>
  <c r="I516"/>
  <c r="E358"/>
  <c r="E493"/>
  <c r="E290"/>
  <c r="E197"/>
  <c r="E155"/>
  <c r="E346"/>
  <c r="I346" s="1"/>
  <c r="I73"/>
  <c r="E177"/>
  <c r="E42" l="1"/>
  <c r="I455"/>
  <c r="E454"/>
  <c r="I29"/>
  <c r="E28"/>
  <c r="E154"/>
  <c r="E153" s="1"/>
  <c r="I155"/>
  <c r="E176"/>
  <c r="I177"/>
  <c r="E266"/>
  <c r="I267"/>
  <c r="E328"/>
  <c r="I329"/>
  <c r="E51"/>
  <c r="I52"/>
  <c r="E218"/>
  <c r="I218" s="1"/>
  <c r="I219"/>
  <c r="E468"/>
  <c r="E467" s="1"/>
  <c r="I467" s="1"/>
  <c r="I469"/>
  <c r="E57"/>
  <c r="I62"/>
  <c r="E223"/>
  <c r="I223" s="1"/>
  <c r="I224"/>
  <c r="I335"/>
  <c r="I111"/>
  <c r="E110"/>
  <c r="I110" s="1"/>
  <c r="E109"/>
  <c r="E273"/>
  <c r="I274"/>
  <c r="E409"/>
  <c r="I410"/>
  <c r="I42"/>
  <c r="E196"/>
  <c r="I197"/>
  <c r="E289"/>
  <c r="I290"/>
  <c r="E357"/>
  <c r="I357" s="1"/>
  <c r="I358"/>
  <c r="E492"/>
  <c r="I493"/>
  <c r="E442"/>
  <c r="I442" s="1"/>
  <c r="I454"/>
  <c r="E10"/>
  <c r="I11"/>
  <c r="E506"/>
  <c r="I507"/>
  <c r="E169"/>
  <c r="I170"/>
  <c r="E190"/>
  <c r="I190" s="1"/>
  <c r="I191"/>
  <c r="E238"/>
  <c r="I239"/>
  <c r="E130"/>
  <c r="I131"/>
  <c r="I433"/>
  <c r="E427"/>
  <c r="E37"/>
  <c r="I37" s="1"/>
  <c r="I38"/>
  <c r="E419"/>
  <c r="I420"/>
  <c r="E231"/>
  <c r="I231" s="1"/>
  <c r="I232"/>
  <c r="E254"/>
  <c r="I254" s="1"/>
  <c r="I255"/>
  <c r="E514"/>
  <c r="I515"/>
  <c r="E141"/>
  <c r="I142"/>
  <c r="E77"/>
  <c r="I78"/>
  <c r="E116"/>
  <c r="I117"/>
  <c r="E16"/>
  <c r="I17"/>
  <c r="I154" l="1"/>
  <c r="I57"/>
  <c r="E56"/>
  <c r="E426"/>
  <c r="I427"/>
  <c r="I28"/>
  <c r="E27"/>
  <c r="I27" s="1"/>
  <c r="I130"/>
  <c r="E124"/>
  <c r="I124" s="1"/>
  <c r="E418"/>
  <c r="I418" s="1"/>
  <c r="I419"/>
  <c r="I238"/>
  <c r="E230"/>
  <c r="I230" s="1"/>
  <c r="E168"/>
  <c r="I168" s="1"/>
  <c r="I169"/>
  <c r="E505"/>
  <c r="I505" s="1"/>
  <c r="I506"/>
  <c r="E272"/>
  <c r="I273"/>
  <c r="E108"/>
  <c r="I108" s="1"/>
  <c r="I109"/>
  <c r="I334"/>
  <c r="E327"/>
  <c r="I327" s="1"/>
  <c r="I328"/>
  <c r="E175"/>
  <c r="I176"/>
  <c r="E9"/>
  <c r="I10"/>
  <c r="E491"/>
  <c r="I492"/>
  <c r="E288"/>
  <c r="I288" s="1"/>
  <c r="I289"/>
  <c r="E195"/>
  <c r="I195" s="1"/>
  <c r="I196"/>
  <c r="I409"/>
  <c r="E399"/>
  <c r="E431"/>
  <c r="I432"/>
  <c r="I468"/>
  <c r="E50"/>
  <c r="I50" s="1"/>
  <c r="I51"/>
  <c r="E265"/>
  <c r="I265" s="1"/>
  <c r="I266"/>
  <c r="E513"/>
  <c r="I514"/>
  <c r="E15"/>
  <c r="I16"/>
  <c r="I77"/>
  <c r="I153"/>
  <c r="E115"/>
  <c r="I115" s="1"/>
  <c r="I116"/>
  <c r="E140"/>
  <c r="I140" s="1"/>
  <c r="I141"/>
  <c r="F521"/>
  <c r="E271" l="1"/>
  <c r="I9"/>
  <c r="E8"/>
  <c r="E425"/>
  <c r="I426"/>
  <c r="I431"/>
  <c r="E490"/>
  <c r="I490" s="1"/>
  <c r="I491"/>
  <c r="I399"/>
  <c r="E356"/>
  <c r="E123"/>
  <c r="I123" s="1"/>
  <c r="I175"/>
  <c r="E174"/>
  <c r="I174" s="1"/>
  <c r="I333"/>
  <c r="I272"/>
  <c r="I15"/>
  <c r="I56"/>
  <c r="E512"/>
  <c r="I512" s="1"/>
  <c r="I513"/>
  <c r="G522"/>
  <c r="F522"/>
  <c r="G521"/>
  <c r="I425" l="1"/>
  <c r="E424"/>
  <c r="I424" s="1"/>
  <c r="I356"/>
  <c r="I271"/>
  <c r="I8"/>
  <c r="E519" l="1"/>
  <c r="I519" s="1"/>
  <c r="E522"/>
  <c r="E521"/>
</calcChain>
</file>

<file path=xl/sharedStrings.xml><?xml version="1.0" encoding="utf-8"?>
<sst xmlns="http://schemas.openxmlformats.org/spreadsheetml/2006/main" count="2134" uniqueCount="567">
  <si>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</si>
  <si>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</si>
  <si>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</si>
  <si>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</si>
  <si>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</si>
  <si>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</si>
  <si>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</si>
  <si>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</si>
  <si>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</si>
  <si>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</si>
  <si>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</si>
  <si>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</si>
  <si>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</si>
  <si>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</si>
  <si>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</si>
  <si>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</si>
  <si>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</si>
  <si>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</si>
  <si>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</si>
  <si>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</si>
  <si>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</si>
  <si>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</si>
  <si>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</si>
  <si>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</si>
  <si>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</si>
  <si>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99 0 00 10040</t>
  </si>
  <si>
    <t>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</si>
  <si>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</si>
  <si>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</si>
  <si>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</si>
  <si>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</si>
  <si>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</si>
  <si>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</si>
  <si>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</si>
  <si>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</si>
  <si>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</si>
  <si>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</si>
  <si>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</si>
  <si>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</si>
  <si>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</si>
  <si>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</si>
  <si>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</si>
  <si>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</si>
  <si>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</si>
  <si>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</si>
  <si>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</si>
  <si>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</si>
  <si>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</si>
  <si>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</si>
  <si>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</si>
  <si>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</si>
  <si>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</si>
  <si>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</si>
  <si>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</si>
  <si>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</si>
  <si>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</si>
  <si>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</si>
  <si>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</si>
  <si>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</si>
  <si>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</si>
  <si>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</si>
  <si>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</si>
  <si>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</si>
  <si>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</si>
  <si>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</si>
  <si>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</si>
  <si>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</si>
  <si>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</si>
  <si>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</si>
  <si>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</si>
  <si>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</si>
  <si>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</si>
  <si>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</si>
  <si>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</si>
  <si>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</si>
  <si>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</si>
  <si>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</si>
  <si>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</si>
  <si>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</si>
  <si>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</si>
  <si>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</si>
  <si>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</si>
  <si>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</si>
  <si>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</si>
  <si>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</si>
  <si>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</si>
  <si>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</si>
  <si>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</si>
  <si>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</si>
  <si>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</si>
  <si>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</si>
  <si>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</si>
  <si>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</si>
  <si>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</si>
  <si>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</si>
  <si>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</si>
  <si>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</si>
  <si>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</si>
  <si>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</si>
  <si>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</si>
  <si>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</si>
  <si>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</si>
  <si>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</si>
  <si>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</si>
  <si>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</si>
  <si>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</si>
  <si>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</si>
  <si>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</si>
  <si>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</si>
  <si>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</si>
  <si>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</si>
  <si>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</si>
  <si>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</si>
  <si>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</si>
  <si>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</si>
  <si>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</si>
  <si>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</si>
  <si>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</si>
  <si>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</si>
  <si>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</si>
  <si>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</si>
  <si>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</si>
  <si>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</si>
  <si>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</si>
  <si>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</si>
  <si>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</si>
  <si>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</si>
  <si>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</si>
  <si>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</si>
  <si>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</si>
  <si>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</si>
  <si>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</si>
  <si>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</si>
  <si>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</si>
  <si>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</si>
  <si>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</si>
  <si>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</si>
  <si>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</si>
  <si>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</si>
  <si>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</si>
  <si>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</si>
  <si>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</si>
  <si>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</si>
  <si>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</si>
  <si>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</si>
  <si>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</si>
  <si>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</si>
  <si>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</si>
  <si>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</si>
  <si>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</si>
  <si>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</si>
  <si>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</si>
  <si>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</si>
  <si>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</si>
  <si>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</si>
  <si>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</si>
  <si>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</si>
  <si>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</si>
  <si>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</si>
  <si>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</si>
  <si>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</si>
  <si>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</si>
  <si>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</si>
  <si>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</si>
  <si>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</si>
  <si>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</si>
  <si>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</si>
  <si>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</si>
  <si>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</si>
  <si>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</si>
  <si>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</si>
  <si>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</si>
  <si>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</si>
  <si>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</si>
  <si>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</si>
  <si>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</si>
  <si>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</si>
  <si>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</si>
  <si>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</si>
  <si>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</si>
  <si>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</si>
  <si>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</si>
  <si>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</si>
  <si>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</si>
  <si>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</si>
  <si>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</si>
  <si>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</si>
  <si>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</si>
  <si>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</si>
  <si>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</si>
  <si>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</si>
  <si>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</si>
  <si>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</si>
  <si>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</si>
  <si>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</si>
  <si>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</si>
  <si>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</si>
  <si>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</si>
  <si>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</si>
  <si>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</si>
  <si>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</si>
  <si>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</si>
  <si>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</si>
  <si>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</si>
  <si>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</si>
  <si>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</si>
  <si>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</si>
  <si>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</si>
  <si>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</si>
  <si>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</si>
  <si>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</si>
  <si>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</si>
  <si>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</si>
  <si>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</si>
  <si>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</si>
  <si>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</si>
  <si>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</si>
  <si>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</si>
  <si>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</si>
  <si>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</si>
  <si>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</si>
  <si>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</si>
  <si>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</si>
  <si>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</si>
  <si>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</si>
  <si>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</si>
  <si>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</si>
  <si>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</si>
  <si>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</si>
  <si>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</si>
  <si>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</si>
  <si>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</si>
  <si>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</si>
  <si>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</si>
  <si>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</si>
  <si>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</si>
  <si>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</si>
  <si>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</si>
  <si>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</si>
  <si>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</si>
  <si>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</si>
  <si>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</si>
  <si>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</si>
  <si>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</si>
  <si>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</si>
  <si>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</si>
  <si>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</si>
  <si>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</si>
  <si>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</si>
  <si>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</si>
  <si>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</si>
  <si>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</si>
  <si>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</si>
  <si>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</si>
  <si>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</si>
  <si>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</si>
  <si>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</si>
  <si>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озданию и развитию системы газоснабжения муниципальных образований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</si>
  <si>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</si>
  <si>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</si>
  <si>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</si>
  <si>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</si>
  <si>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</si>
  <si>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</si>
  <si>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</si>
  <si>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</si>
  <si>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</si>
  <si>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</si>
  <si>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</si>
  <si>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</si>
  <si>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</si>
  <si>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</si>
  <si>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</si>
  <si>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</si>
  <si>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</si>
  <si>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</si>
  <si>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</si>
  <si>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</si>
  <si>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</si>
  <si>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</si>
  <si>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Софинансирование с местного бюджета на 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</si>
  <si>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</si>
  <si>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</si>
  <si>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</si>
  <si>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</si>
  <si>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</si>
  <si>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</si>
  <si>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</si>
  <si>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</si>
  <si>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</si>
  <si>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05 3 A2 55194</t>
  </si>
  <si>
    <t>Софинансирование из местного бюджета мероприятий 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</si>
  <si>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Софинансирование из местного бюджета мероприятий на на государственную поддержку муниципальных учреждений культуры </t>
  </si>
  <si>
    <t>05 3 A2 55195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</si>
  <si>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</si>
  <si>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</si>
  <si>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</si>
  <si>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</si>
  <si>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</si>
  <si>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</si>
  <si>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</si>
  <si>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</si>
  <si>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</si>
  <si>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</si>
  <si>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Содержанае общественнйх кладбищ Шкотовского муниципального округа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</si>
  <si>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</si>
  <si>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</si>
  <si>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</si>
  <si>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</si>
  <si>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</si>
  <si>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</si>
  <si>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</si>
  <si>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</si>
  <si>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</si>
  <si>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</si>
  <si>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</si>
  <si>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</si>
  <si>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</si>
  <si>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</si>
  <si>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</si>
  <si>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</si>
  <si>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</si>
  <si>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</si>
  <si>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</si>
  <si>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</si>
  <si>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</si>
  <si>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</si>
  <si>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</si>
  <si>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</si>
  <si>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</si>
  <si>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</si>
  <si>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</si>
  <si>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</si>
  <si>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</si>
  <si>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</si>
  <si>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</si>
  <si>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</si>
  <si>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</si>
  <si>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</si>
  <si>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</si>
  <si>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</si>
  <si>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</si>
  <si>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</si>
  <si>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</si>
  <si>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</si>
  <si>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>05 3 А2 00000</t>
  </si>
  <si>
    <t>Региональный проект "Творческие люди"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</si>
  <si>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</si>
  <si>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</si>
  <si>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</si>
  <si>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</si>
  <si>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</si>
  <si>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</si>
  <si>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</si>
  <si>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</si>
  <si>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</si>
  <si>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</si>
  <si>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</si>
  <si>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</si>
  <si>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</si>
  <si>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</si>
  <si>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</si>
  <si>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</si>
  <si>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</si>
  <si>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</si>
  <si>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</si>
  <si>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</si>
  <si>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</si>
  <si>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</si>
  <si>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</si>
  <si>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</si>
  <si>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</si>
  <si>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</si>
  <si>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</si>
  <si>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</si>
  <si>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</si>
  <si>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</si>
  <si>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</si>
  <si>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</si>
  <si>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</si>
  <si>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</si>
  <si>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</si>
  <si>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</si>
  <si>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</si>
  <si>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</si>
  <si>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</si>
  <si>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</si>
  <si>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</si>
  <si>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</si>
  <si>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</si>
  <si>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</si>
  <si>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</si>
  <si>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</si>
  <si>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</si>
  <si>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</si>
  <si>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</si>
  <si>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</si>
  <si>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</si>
  <si>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</si>
  <si>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</si>
  <si>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</si>
  <si>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</si>
  <si>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</si>
  <si>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</si>
  <si>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</si>
  <si>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</si>
  <si>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</si>
  <si>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</si>
  <si>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</si>
  <si>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</si>
  <si>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</si>
  <si>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</si>
  <si>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</si>
  <si>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</si>
  <si>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</si>
  <si>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</si>
  <si>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</si>
  <si>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</si>
  <si>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</si>
  <si>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</si>
  <si>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</si>
  <si>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</si>
  <si>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</si>
  <si>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</si>
  <si>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</si>
  <si>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</si>
  <si>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</si>
  <si>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</si>
  <si>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</si>
  <si>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</si>
  <si>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</si>
  <si>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</si>
  <si>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</si>
  <si>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</si>
  <si>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</si>
  <si>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</si>
  <si>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</si>
  <si>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</si>
  <si>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</si>
  <si>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</si>
  <si>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</si>
  <si>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</si>
  <si>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</si>
  <si>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</si>
  <si>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</si>
  <si>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</si>
  <si>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</si>
  <si>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</si>
  <si>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</si>
  <si>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</si>
  <si>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</si>
  <si>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</si>
  <si>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</si>
  <si>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</si>
  <si>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</si>
  <si>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</si>
  <si>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</si>
  <si>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</si>
  <si>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</si>
  <si>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</si>
  <si>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</si>
  <si>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</si>
  <si>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</si>
  <si>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</si>
  <si>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</si>
  <si>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</si>
  <si>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</si>
  <si>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</si>
  <si>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</si>
  <si>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</si>
  <si>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</si>
  <si>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</si>
  <si>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</si>
  <si>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</si>
  <si>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</si>
  <si>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</si>
  <si>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</si>
  <si>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</si>
  <si>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</si>
  <si>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</si>
  <si>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</si>
  <si>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</si>
  <si>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</si>
  <si>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</si>
  <si>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</si>
  <si>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</si>
  <si>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</si>
  <si>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</si>
  <si>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</si>
  <si>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</si>
  <si>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</si>
  <si>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</si>
  <si>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</si>
  <si>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</si>
  <si>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</si>
  <si>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</si>
  <si>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</si>
  <si>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</si>
  <si>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</si>
  <si>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"Формирование современной городской среды Шкотовского муниципального округа" на 2024-2027 гг.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</si>
  <si>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</si>
  <si>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</si>
  <si>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</si>
  <si>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</si>
  <si>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</si>
  <si>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</si>
  <si>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</si>
  <si>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02 5 02 80010</t>
  </si>
  <si>
    <t>07 1 01 20360</t>
  </si>
  <si>
    <t>99 9 99 10100</t>
  </si>
  <si>
    <t>17 2 03 20370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</si>
  <si>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</si>
  <si>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</si>
  <si>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</si>
  <si>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</si>
  <si>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</si>
  <si>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</si>
  <si>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</si>
  <si>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</si>
  <si>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</si>
  <si>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</si>
  <si>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</si>
  <si>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</si>
  <si>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</si>
  <si>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Первоначальный бюджет на 2024 год</t>
  </si>
  <si>
    <t>360</t>
  </si>
  <si>
    <t>Иные выплаты населению</t>
  </si>
  <si>
    <t>18 1 03 00000</t>
  </si>
  <si>
    <t>99 9 99 93010</t>
  </si>
  <si>
    <t>99 9 99 93030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</si>
  <si>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</si>
  <si>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</si>
  <si>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</si>
  <si>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Субсидии бюджетам на подготовку проектов межевания земельных участков и на проведение кадастровых работ</t>
  </si>
  <si>
    <t>14 0 00 00000</t>
  </si>
  <si>
    <t>14 1 00 00000</t>
  </si>
  <si>
    <t>14 1 01 00000</t>
  </si>
  <si>
    <t>14 1 01 L5990</t>
  </si>
  <si>
    <t>12 2 R1 S2440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</si>
  <si>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</si>
  <si>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</si>
  <si>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</si>
  <si>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20 1 05 00000</t>
  </si>
  <si>
    <t>20 1 05 S2361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</si>
  <si>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</si>
  <si>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</si>
  <si>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20 1 05 S2362</t>
  </si>
  <si>
    <t>06 5 01 93210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</si>
  <si>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</si>
  <si>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</si>
  <si>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</si>
  <si>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05 3 А1 00000</t>
  </si>
  <si>
    <t>05 3 A1 55130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</si>
  <si>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</si>
  <si>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</si>
  <si>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</si>
  <si>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</si>
  <si>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</si>
  <si>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02 2 03 S2752</t>
  </si>
  <si>
    <t>-</t>
  </si>
  <si>
    <t xml:space="preserve">Отчет об исполнении расходной части бюджета Шкотовского муниципального округа на 01.04.2024 года 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</t>
  </si>
  <si>
    <t>Исполнено на 01.04.2023 год</t>
  </si>
  <si>
    <t>8=6-7</t>
  </si>
  <si>
    <t>9=7/5*100</t>
  </si>
  <si>
    <t>10=7/6*100</t>
  </si>
  <si>
    <t>Назначено с учетом внесенных изменений на 01.04.2024 год</t>
  </si>
  <si>
    <t>(руб.)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</si>
</sst>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00"/>
    <numFmt numFmtId="166" formatCode="#,##0.0000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9" fillId="2" borderId="0" xfId="0" applyNumberFormat="1" applyFont="1" applyFill="1"/>
    <xf numFmtId="4" fontId="9" fillId="2" borderId="0" xfId="0" applyNumberFormat="1" applyFont="1" applyFill="1"/>
    <xf numFmtId="0" fontId="9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0" fontId="11" fillId="2" borderId="0" xfId="0" applyFont="1" applyFill="1"/>
    <xf numFmtId="4" fontId="11" fillId="2" borderId="0" xfId="0" applyNumberFormat="1" applyFont="1" applyFill="1"/>
    <xf numFmtId="0" fontId="11" fillId="2" borderId="0" xfId="0" applyNumberFormat="1" applyFont="1" applyFill="1"/>
    <xf numFmtId="0" fontId="4" fillId="2" borderId="0" xfId="0" applyNumberFormat="1" applyFont="1" applyFill="1"/>
    <xf numFmtId="2" fontId="11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0" fontId="10" fillId="2" borderId="0" xfId="0" applyFont="1" applyFill="1"/>
    <xf numFmtId="0" fontId="10" fillId="2" borderId="0" xfId="0" applyNumberFormat="1" applyFont="1" applyFill="1"/>
    <xf numFmtId="4" fontId="10" fillId="2" borderId="0" xfId="0" applyNumberFormat="1" applyFont="1" applyFill="1"/>
    <xf numFmtId="2" fontId="9" fillId="2" borderId="0" xfId="0" applyNumberFormat="1" applyFont="1" applyFill="1" applyAlignment="1">
      <alignment vertical="top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2" xfId="2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top"/>
    </xf>
    <xf numFmtId="0" fontId="2" fillId="0" borderId="0" xfId="0" applyFont="1"/>
    <xf numFmtId="0" fontId="5" fillId="0" borderId="0" xfId="0" applyFont="1"/>
    <xf numFmtId="0" fontId="3" fillId="0" borderId="0" xfId="0" applyFont="1"/>
    <xf numFmtId="4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5" fillId="0" borderId="2" xfId="0" applyNumberFormat="1" applyFont="1" applyFill="1" applyBorder="1" applyAlignment="1">
      <alignment horizontal="center" vertical="center" shrinkToFit="1"/>
    </xf>
    <xf numFmtId="4" fontId="5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2" xfId="2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shrinkToFi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shrinkToFit="1"/>
    </xf>
    <xf numFmtId="4" fontId="13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7" fillId="0" borderId="2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11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/>
    <xf numFmtId="166" fontId="0" fillId="0" borderId="0" xfId="0" applyNumberFormat="1" applyFont="1"/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2" fillId="0" borderId="0" xfId="0" applyNumberFormat="1" applyFont="1"/>
    <xf numFmtId="49" fontId="5" fillId="0" borderId="0" xfId="0" applyNumberFormat="1" applyFont="1"/>
    <xf numFmtId="0" fontId="2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8" xfId="3" applyNumberFormat="1" applyFont="1" applyFill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15" fillId="0" borderId="0" xfId="0" applyNumberFormat="1" applyFont="1" applyAlignment="1">
      <alignment horizontal="center" vertical="center" wrapText="1"/>
    </xf>
    <xf numFmtId="0" fontId="1" fillId="0" borderId="0" xfId="0" applyFont="1"/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4"/>
  <sheetViews>
    <sheetView showGridLines="0" tabSelected="1" view="pageBreakPreview" zoomScaleNormal="99" zoomScaleSheetLayoutView="100" workbookViewId="0">
      <selection activeCell="D6" sqref="D6"/>
    </sheetView>
  </sheetViews>
  <sheetFormatPr defaultColWidth="8.85546875" defaultRowHeight="12.75" outlineLevelRow="5"/>
  <cols>
    <col min="1" max="1" width="55.85546875" style="4" customWidth="1"/>
    <col min="2" max="2" width="11.7109375" style="4" customWidth="1"/>
    <col min="3" max="3" width="15.85546875" style="4" customWidth="1"/>
    <col min="4" max="4" width="9.28515625" style="4" customWidth="1"/>
    <col min="5" max="5" width="20.5703125" style="4" customWidth="1"/>
    <col min="6" max="6" width="19.42578125" style="19" customWidth="1"/>
    <col min="7" max="7" width="19.28515625" style="4" customWidth="1"/>
    <col min="8" max="8" width="22.85546875" style="2" customWidth="1"/>
    <col min="9" max="9" width="26.28515625" style="3" customWidth="1"/>
    <col min="10" max="10" width="17.5703125" style="4" customWidth="1"/>
    <col min="11" max="16384" width="8.85546875" style="4"/>
  </cols>
  <sheetData>
    <row r="1" spans="1:12" s="81" customFormat="1" ht="28.15" customHeight="1">
      <c r="B1" s="82"/>
      <c r="F1" s="27"/>
      <c r="L1" s="83"/>
    </row>
    <row r="2" spans="1:12" s="81" customFormat="1" ht="28.15" customHeight="1">
      <c r="B2" s="84"/>
      <c r="C2" s="85"/>
      <c r="D2" s="85"/>
      <c r="E2" s="85"/>
      <c r="F2" s="85"/>
      <c r="G2" s="85"/>
      <c r="H2" s="118"/>
      <c r="I2" s="118"/>
      <c r="J2" s="118"/>
    </row>
    <row r="3" spans="1:12" s="81" customFormat="1" ht="28.15" customHeight="1">
      <c r="B3" s="84"/>
      <c r="C3" s="85"/>
      <c r="D3" s="85"/>
      <c r="E3" s="85"/>
      <c r="F3" s="85"/>
      <c r="G3" s="85"/>
    </row>
    <row r="4" spans="1:12" s="28" customFormat="1" ht="63" customHeight="1">
      <c r="A4" s="119" t="s">
        <v>560</v>
      </c>
      <c r="B4" s="119"/>
      <c r="C4" s="119"/>
      <c r="D4" s="119"/>
      <c r="E4" s="119"/>
      <c r="F4" s="119"/>
      <c r="G4" s="120"/>
      <c r="H4" s="119"/>
      <c r="I4" s="119"/>
      <c r="J4" s="119"/>
      <c r="L4" s="86"/>
    </row>
    <row r="5" spans="1:12" s="28" customFormat="1" ht="28.15" customHeight="1">
      <c r="A5" s="29"/>
      <c r="B5" s="87"/>
      <c r="C5" s="29"/>
      <c r="D5" s="29"/>
      <c r="F5" s="30"/>
      <c r="G5" s="30"/>
      <c r="H5" s="30"/>
      <c r="I5" s="31"/>
      <c r="J5" s="88" t="s">
        <v>566</v>
      </c>
      <c r="L5" s="86"/>
    </row>
    <row r="6" spans="1:12" s="28" customFormat="1" ht="69.599999999999994" customHeight="1">
      <c r="A6" s="32" t="s">
        <v>34</v>
      </c>
      <c r="B6" s="90" t="s">
        <v>61</v>
      </c>
      <c r="C6" s="32" t="s">
        <v>35</v>
      </c>
      <c r="D6" s="32" t="s">
        <v>36</v>
      </c>
      <c r="E6" s="91" t="s">
        <v>524</v>
      </c>
      <c r="F6" s="92" t="s">
        <v>565</v>
      </c>
      <c r="G6" s="32" t="s">
        <v>561</v>
      </c>
      <c r="H6" s="32" t="s">
        <v>521</v>
      </c>
      <c r="I6" s="33" t="s">
        <v>522</v>
      </c>
      <c r="J6" s="32" t="s">
        <v>523</v>
      </c>
      <c r="L6" s="86"/>
    </row>
    <row r="7" spans="1:12" s="42" customFormat="1" ht="28.15" customHeight="1">
      <c r="A7" s="21">
        <v>1</v>
      </c>
      <c r="B7" s="22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 t="s">
        <v>562</v>
      </c>
      <c r="I7" s="89" t="s">
        <v>563</v>
      </c>
      <c r="J7" s="21" t="s">
        <v>564</v>
      </c>
    </row>
    <row r="8" spans="1:12" s="36" customFormat="1" ht="15.75">
      <c r="A8" s="44" t="s">
        <v>27</v>
      </c>
      <c r="B8" s="44" t="s">
        <v>49</v>
      </c>
      <c r="C8" s="44" t="s">
        <v>146</v>
      </c>
      <c r="D8" s="75" t="s">
        <v>26</v>
      </c>
      <c r="E8" s="45">
        <f>E9+E15+E27+E37+E42+E50+E56</f>
        <v>286452950.99000001</v>
      </c>
      <c r="F8" s="45">
        <f t="shared" ref="F8:G8" si="0">F9+F15+F27+F37+F42+F50+F56</f>
        <v>287071714.92000002</v>
      </c>
      <c r="G8" s="45">
        <f t="shared" si="0"/>
        <v>58212692.560000002</v>
      </c>
      <c r="H8" s="45">
        <f t="shared" ref="H8:H71" si="1">$F8-$G8</f>
        <v>228859022.36000001</v>
      </c>
      <c r="I8" s="45">
        <f t="shared" ref="I8:I34" si="2">$G8/$E8*100</f>
        <v>20.32</v>
      </c>
      <c r="J8" s="45">
        <f t="shared" ref="J8:J39" si="3">$G8/$F8*100</f>
        <v>20.28</v>
      </c>
    </row>
    <row r="9" spans="1:12" s="36" customFormat="1" ht="47.25">
      <c r="A9" s="21" t="s">
        <v>99</v>
      </c>
      <c r="B9" s="22" t="s">
        <v>100</v>
      </c>
      <c r="C9" s="21" t="s">
        <v>146</v>
      </c>
      <c r="D9" s="22" t="s">
        <v>26</v>
      </c>
      <c r="E9" s="38">
        <f t="shared" ref="E9:G13" si="4">E10</f>
        <v>3025000</v>
      </c>
      <c r="F9" s="38">
        <f t="shared" si="4"/>
        <v>3025000</v>
      </c>
      <c r="G9" s="38">
        <f t="shared" si="4"/>
        <v>726797.1</v>
      </c>
      <c r="H9" s="38">
        <f t="shared" si="1"/>
        <v>2298202.9</v>
      </c>
      <c r="I9" s="38">
        <f t="shared" si="2"/>
        <v>24.03</v>
      </c>
      <c r="J9" s="38">
        <f t="shared" si="3"/>
        <v>24.03</v>
      </c>
    </row>
    <row r="10" spans="1:12" s="36" customFormat="1" ht="47.25">
      <c r="A10" s="35" t="s">
        <v>356</v>
      </c>
      <c r="B10" s="22" t="s">
        <v>100</v>
      </c>
      <c r="C10" s="21" t="s">
        <v>147</v>
      </c>
      <c r="D10" s="22" t="s">
        <v>26</v>
      </c>
      <c r="E10" s="38">
        <f t="shared" si="4"/>
        <v>3025000</v>
      </c>
      <c r="F10" s="38">
        <f t="shared" si="4"/>
        <v>3025000</v>
      </c>
      <c r="G10" s="38">
        <f t="shared" si="4"/>
        <v>726797.1</v>
      </c>
      <c r="H10" s="38">
        <f t="shared" si="1"/>
        <v>2298202.9</v>
      </c>
      <c r="I10" s="38">
        <f t="shared" si="2"/>
        <v>24.03</v>
      </c>
      <c r="J10" s="38">
        <f t="shared" si="3"/>
        <v>24.03</v>
      </c>
    </row>
    <row r="11" spans="1:12" s="36" customFormat="1" ht="31.5">
      <c r="A11" s="21" t="s">
        <v>354</v>
      </c>
      <c r="B11" s="22" t="s">
        <v>100</v>
      </c>
      <c r="C11" s="21" t="s">
        <v>276</v>
      </c>
      <c r="D11" s="22" t="s">
        <v>26</v>
      </c>
      <c r="E11" s="38">
        <f t="shared" si="4"/>
        <v>3025000</v>
      </c>
      <c r="F11" s="38">
        <f t="shared" si="4"/>
        <v>3025000</v>
      </c>
      <c r="G11" s="38">
        <f t="shared" si="4"/>
        <v>726797.1</v>
      </c>
      <c r="H11" s="38">
        <f t="shared" si="1"/>
        <v>2298202.9</v>
      </c>
      <c r="I11" s="38">
        <f t="shared" si="2"/>
        <v>24.03</v>
      </c>
      <c r="J11" s="38">
        <f t="shared" si="3"/>
        <v>24.03</v>
      </c>
    </row>
    <row r="12" spans="1:12" s="36" customFormat="1" ht="15.75">
      <c r="A12" s="21" t="s">
        <v>355</v>
      </c>
      <c r="B12" s="22" t="s">
        <v>100</v>
      </c>
      <c r="C12" s="21" t="s">
        <v>273</v>
      </c>
      <c r="D12" s="22" t="s">
        <v>26</v>
      </c>
      <c r="E12" s="38">
        <f t="shared" si="4"/>
        <v>3025000</v>
      </c>
      <c r="F12" s="38">
        <f t="shared" si="4"/>
        <v>3025000</v>
      </c>
      <c r="G12" s="38">
        <f t="shared" si="4"/>
        <v>726797.1</v>
      </c>
      <c r="H12" s="38">
        <f t="shared" si="1"/>
        <v>2298202.9</v>
      </c>
      <c r="I12" s="38">
        <f t="shared" si="2"/>
        <v>24.03</v>
      </c>
      <c r="J12" s="38">
        <f t="shared" si="3"/>
        <v>24.03</v>
      </c>
    </row>
    <row r="13" spans="1:12" s="36" customFormat="1" ht="15.75">
      <c r="A13" s="21" t="s">
        <v>474</v>
      </c>
      <c r="B13" s="22" t="s">
        <v>100</v>
      </c>
      <c r="C13" s="21" t="s">
        <v>210</v>
      </c>
      <c r="D13" s="22" t="s">
        <v>26</v>
      </c>
      <c r="E13" s="38">
        <f t="shared" si="4"/>
        <v>3025000</v>
      </c>
      <c r="F13" s="38">
        <f t="shared" si="4"/>
        <v>3025000</v>
      </c>
      <c r="G13" s="38">
        <f t="shared" si="4"/>
        <v>726797.1</v>
      </c>
      <c r="H13" s="38">
        <f t="shared" si="1"/>
        <v>2298202.9</v>
      </c>
      <c r="I13" s="38">
        <f t="shared" si="2"/>
        <v>24.03</v>
      </c>
      <c r="J13" s="38">
        <f t="shared" si="3"/>
        <v>24.03</v>
      </c>
    </row>
    <row r="14" spans="1:12" s="36" customFormat="1" ht="31.5">
      <c r="A14" s="21" t="s">
        <v>119</v>
      </c>
      <c r="B14" s="22" t="s">
        <v>100</v>
      </c>
      <c r="C14" s="21" t="s">
        <v>210</v>
      </c>
      <c r="D14" s="21">
        <v>120</v>
      </c>
      <c r="E14" s="38">
        <v>3025000</v>
      </c>
      <c r="F14" s="38">
        <v>3025000</v>
      </c>
      <c r="G14" s="38">
        <v>726797.1</v>
      </c>
      <c r="H14" s="38">
        <f t="shared" si="1"/>
        <v>2298202.9</v>
      </c>
      <c r="I14" s="38">
        <f t="shared" si="2"/>
        <v>24.03</v>
      </c>
      <c r="J14" s="38">
        <f t="shared" si="3"/>
        <v>24.03</v>
      </c>
    </row>
    <row r="15" spans="1:12" s="36" customFormat="1" ht="63">
      <c r="A15" s="21" t="s">
        <v>41</v>
      </c>
      <c r="B15" s="22" t="s">
        <v>52</v>
      </c>
      <c r="C15" s="21" t="s">
        <v>146</v>
      </c>
      <c r="D15" s="22" t="s">
        <v>26</v>
      </c>
      <c r="E15" s="38">
        <f t="shared" ref="E15:G17" si="5">E16</f>
        <v>14011716.369999999</v>
      </c>
      <c r="F15" s="38">
        <f t="shared" si="5"/>
        <v>14011716.369999999</v>
      </c>
      <c r="G15" s="38">
        <f t="shared" si="5"/>
        <v>2393584.14</v>
      </c>
      <c r="H15" s="38">
        <f t="shared" si="1"/>
        <v>11618132.23</v>
      </c>
      <c r="I15" s="38">
        <f t="shared" si="2"/>
        <v>17.079999999999998</v>
      </c>
      <c r="J15" s="38">
        <f t="shared" si="3"/>
        <v>17.079999999999998</v>
      </c>
    </row>
    <row r="16" spans="1:12" s="36" customFormat="1" ht="47.25">
      <c r="A16" s="35" t="s">
        <v>356</v>
      </c>
      <c r="B16" s="22" t="s">
        <v>52</v>
      </c>
      <c r="C16" s="21" t="s">
        <v>147</v>
      </c>
      <c r="D16" s="22" t="s">
        <v>26</v>
      </c>
      <c r="E16" s="38">
        <f t="shared" si="5"/>
        <v>14011716.369999999</v>
      </c>
      <c r="F16" s="38">
        <f t="shared" si="5"/>
        <v>14011716.369999999</v>
      </c>
      <c r="G16" s="38">
        <f t="shared" si="5"/>
        <v>2393584.14</v>
      </c>
      <c r="H16" s="38">
        <f t="shared" si="1"/>
        <v>11618132.23</v>
      </c>
      <c r="I16" s="38">
        <f t="shared" si="2"/>
        <v>17.079999999999998</v>
      </c>
      <c r="J16" s="38">
        <f t="shared" si="3"/>
        <v>17.079999999999998</v>
      </c>
    </row>
    <row r="17" spans="1:10" s="25" customFormat="1" ht="31.5">
      <c r="A17" s="21" t="s">
        <v>354</v>
      </c>
      <c r="B17" s="22" t="s">
        <v>52</v>
      </c>
      <c r="C17" s="21" t="s">
        <v>276</v>
      </c>
      <c r="D17" s="22" t="s">
        <v>26</v>
      </c>
      <c r="E17" s="38">
        <f t="shared" si="5"/>
        <v>14011716.369999999</v>
      </c>
      <c r="F17" s="38">
        <f t="shared" si="5"/>
        <v>14011716.369999999</v>
      </c>
      <c r="G17" s="38">
        <f t="shared" si="5"/>
        <v>2393584.14</v>
      </c>
      <c r="H17" s="38">
        <f t="shared" si="1"/>
        <v>11618132.23</v>
      </c>
      <c r="I17" s="38">
        <f t="shared" si="2"/>
        <v>17.079999999999998</v>
      </c>
      <c r="J17" s="38">
        <f t="shared" si="3"/>
        <v>17.079999999999998</v>
      </c>
    </row>
    <row r="18" spans="1:10" s="25" customFormat="1" ht="15.75">
      <c r="A18" s="21" t="s">
        <v>355</v>
      </c>
      <c r="B18" s="22" t="s">
        <v>52</v>
      </c>
      <c r="C18" s="21" t="s">
        <v>273</v>
      </c>
      <c r="D18" s="22" t="s">
        <v>26</v>
      </c>
      <c r="E18" s="38">
        <f>E19+E23+E25</f>
        <v>14011716.369999999</v>
      </c>
      <c r="F18" s="38">
        <f>F19+F23+F25</f>
        <v>14011716.369999999</v>
      </c>
      <c r="G18" s="38">
        <f>G19+G23+G25</f>
        <v>2393584.14</v>
      </c>
      <c r="H18" s="38">
        <f t="shared" si="1"/>
        <v>11618132.23</v>
      </c>
      <c r="I18" s="38">
        <f t="shared" si="2"/>
        <v>17.079999999999998</v>
      </c>
      <c r="J18" s="38">
        <f t="shared" si="3"/>
        <v>17.079999999999998</v>
      </c>
    </row>
    <row r="19" spans="1:10" s="25" customFormat="1" ht="31.5">
      <c r="A19" s="21" t="s">
        <v>92</v>
      </c>
      <c r="B19" s="22" t="s">
        <v>52</v>
      </c>
      <c r="C19" s="21" t="s">
        <v>211</v>
      </c>
      <c r="D19" s="22" t="s">
        <v>26</v>
      </c>
      <c r="E19" s="38">
        <f>E20+E21+E22</f>
        <v>8513563</v>
      </c>
      <c r="F19" s="38">
        <f>F20+F21+F22</f>
        <v>8780463</v>
      </c>
      <c r="G19" s="38">
        <f>G20+G21+G22</f>
        <v>1494161.04</v>
      </c>
      <c r="H19" s="38">
        <f t="shared" si="1"/>
        <v>7286301.96</v>
      </c>
      <c r="I19" s="38">
        <f t="shared" si="2"/>
        <v>17.55</v>
      </c>
      <c r="J19" s="38">
        <f t="shared" si="3"/>
        <v>17.02</v>
      </c>
    </row>
    <row r="20" spans="1:10" s="36" customFormat="1" ht="31.5">
      <c r="A20" s="21" t="s">
        <v>119</v>
      </c>
      <c r="B20" s="22" t="s">
        <v>52</v>
      </c>
      <c r="C20" s="21" t="s">
        <v>211</v>
      </c>
      <c r="D20" s="21">
        <v>120</v>
      </c>
      <c r="E20" s="24">
        <v>6883963</v>
      </c>
      <c r="F20" s="24">
        <v>7150863</v>
      </c>
      <c r="G20" s="24">
        <v>1316959.04</v>
      </c>
      <c r="H20" s="24">
        <f t="shared" si="1"/>
        <v>5833903.96</v>
      </c>
      <c r="I20" s="24">
        <f t="shared" si="2"/>
        <v>19.13</v>
      </c>
      <c r="J20" s="24">
        <f t="shared" si="3"/>
        <v>18.420000000000002</v>
      </c>
    </row>
    <row r="21" spans="1:10" s="36" customFormat="1" ht="31.5">
      <c r="A21" s="26" t="s">
        <v>117</v>
      </c>
      <c r="B21" s="22" t="s">
        <v>52</v>
      </c>
      <c r="C21" s="21" t="s">
        <v>211</v>
      </c>
      <c r="D21" s="21">
        <v>240</v>
      </c>
      <c r="E21" s="24">
        <v>1604600</v>
      </c>
      <c r="F21" s="24">
        <v>1604600</v>
      </c>
      <c r="G21" s="24">
        <v>177202</v>
      </c>
      <c r="H21" s="24">
        <f t="shared" si="1"/>
        <v>1427398</v>
      </c>
      <c r="I21" s="24">
        <f t="shared" si="2"/>
        <v>11.04</v>
      </c>
      <c r="J21" s="24">
        <f t="shared" si="3"/>
        <v>11.04</v>
      </c>
    </row>
    <row r="22" spans="1:10" s="36" customFormat="1" ht="15.75">
      <c r="A22" s="26" t="s">
        <v>121</v>
      </c>
      <c r="B22" s="22" t="s">
        <v>52</v>
      </c>
      <c r="C22" s="21" t="s">
        <v>211</v>
      </c>
      <c r="D22" s="21">
        <v>850</v>
      </c>
      <c r="E22" s="24">
        <v>25000</v>
      </c>
      <c r="F22" s="24">
        <v>25000</v>
      </c>
      <c r="G22" s="24">
        <v>0</v>
      </c>
      <c r="H22" s="24">
        <f t="shared" si="1"/>
        <v>25000</v>
      </c>
      <c r="I22" s="24">
        <f t="shared" si="2"/>
        <v>0</v>
      </c>
      <c r="J22" s="24">
        <f t="shared" si="3"/>
        <v>0</v>
      </c>
    </row>
    <row r="23" spans="1:10" s="36" customFormat="1" ht="15.75">
      <c r="A23" s="21" t="s">
        <v>481</v>
      </c>
      <c r="B23" s="22" t="s">
        <v>52</v>
      </c>
      <c r="C23" s="21" t="s">
        <v>212</v>
      </c>
      <c r="D23" s="22" t="s">
        <v>26</v>
      </c>
      <c r="E23" s="38">
        <f>E24</f>
        <v>3025000</v>
      </c>
      <c r="F23" s="38">
        <f>F24</f>
        <v>3385600</v>
      </c>
      <c r="G23" s="38">
        <f>G24</f>
        <v>599457.79</v>
      </c>
      <c r="H23" s="38">
        <f t="shared" si="1"/>
        <v>2786142.21</v>
      </c>
      <c r="I23" s="38">
        <f t="shared" si="2"/>
        <v>19.82</v>
      </c>
      <c r="J23" s="38">
        <f t="shared" si="3"/>
        <v>17.71</v>
      </c>
    </row>
    <row r="24" spans="1:10" s="36" customFormat="1" ht="31.5">
      <c r="A24" s="21" t="s">
        <v>119</v>
      </c>
      <c r="B24" s="22" t="s">
        <v>52</v>
      </c>
      <c r="C24" s="21" t="s">
        <v>212</v>
      </c>
      <c r="D24" s="21">
        <v>120</v>
      </c>
      <c r="E24" s="24">
        <v>3025000</v>
      </c>
      <c r="F24" s="24">
        <v>3385600</v>
      </c>
      <c r="G24" s="24">
        <v>599457.79</v>
      </c>
      <c r="H24" s="24">
        <f t="shared" si="1"/>
        <v>2786142.21</v>
      </c>
      <c r="I24" s="24">
        <f t="shared" si="2"/>
        <v>19.82</v>
      </c>
      <c r="J24" s="24">
        <f t="shared" si="3"/>
        <v>17.71</v>
      </c>
    </row>
    <row r="25" spans="1:10" s="36" customFormat="1" ht="15.75">
      <c r="A25" s="21" t="s">
        <v>482</v>
      </c>
      <c r="B25" s="22" t="s">
        <v>52</v>
      </c>
      <c r="C25" s="21" t="s">
        <v>25</v>
      </c>
      <c r="D25" s="22" t="s">
        <v>26</v>
      </c>
      <c r="E25" s="38">
        <f>E26</f>
        <v>2473153.37</v>
      </c>
      <c r="F25" s="38">
        <f>F26</f>
        <v>1845653.37</v>
      </c>
      <c r="G25" s="38">
        <f>G26</f>
        <v>299965.31</v>
      </c>
      <c r="H25" s="38">
        <f t="shared" si="1"/>
        <v>1545688.06</v>
      </c>
      <c r="I25" s="38">
        <f t="shared" si="2"/>
        <v>12.13</v>
      </c>
      <c r="J25" s="38">
        <f t="shared" si="3"/>
        <v>16.25</v>
      </c>
    </row>
    <row r="26" spans="1:10" s="36" customFormat="1" ht="31.5">
      <c r="A26" s="21" t="s">
        <v>119</v>
      </c>
      <c r="B26" s="22" t="s">
        <v>52</v>
      </c>
      <c r="C26" s="21" t="s">
        <v>25</v>
      </c>
      <c r="D26" s="22" t="s">
        <v>120</v>
      </c>
      <c r="E26" s="24">
        <v>2473153.37</v>
      </c>
      <c r="F26" s="24">
        <v>1845653.37</v>
      </c>
      <c r="G26" s="24">
        <v>299965.31</v>
      </c>
      <c r="H26" s="24">
        <f t="shared" si="1"/>
        <v>1545688.06</v>
      </c>
      <c r="I26" s="24">
        <f t="shared" si="2"/>
        <v>12.13</v>
      </c>
      <c r="J26" s="24">
        <f t="shared" si="3"/>
        <v>16.25</v>
      </c>
    </row>
    <row r="27" spans="1:10" s="36" customFormat="1" ht="47.25">
      <c r="A27" s="21" t="s">
        <v>101</v>
      </c>
      <c r="B27" s="22" t="s">
        <v>53</v>
      </c>
      <c r="C27" s="21" t="s">
        <v>146</v>
      </c>
      <c r="D27" s="22" t="s">
        <v>26</v>
      </c>
      <c r="E27" s="38">
        <f t="shared" ref="E27:G29" si="6">E28</f>
        <v>114633000</v>
      </c>
      <c r="F27" s="38">
        <f t="shared" si="6"/>
        <v>115194915.01000001</v>
      </c>
      <c r="G27" s="38">
        <f t="shared" si="6"/>
        <v>30557175.43</v>
      </c>
      <c r="H27" s="38">
        <f t="shared" si="1"/>
        <v>84637739.579999998</v>
      </c>
      <c r="I27" s="38">
        <f t="shared" si="2"/>
        <v>26.66</v>
      </c>
      <c r="J27" s="38">
        <f t="shared" si="3"/>
        <v>26.53</v>
      </c>
    </row>
    <row r="28" spans="1:10" s="25" customFormat="1" ht="47.25">
      <c r="A28" s="35" t="s">
        <v>356</v>
      </c>
      <c r="B28" s="22" t="s">
        <v>53</v>
      </c>
      <c r="C28" s="21" t="s">
        <v>147</v>
      </c>
      <c r="D28" s="22" t="s">
        <v>26</v>
      </c>
      <c r="E28" s="38">
        <f t="shared" si="6"/>
        <v>114633000</v>
      </c>
      <c r="F28" s="38">
        <f t="shared" si="6"/>
        <v>115194915.01000001</v>
      </c>
      <c r="G28" s="38">
        <f t="shared" si="6"/>
        <v>30557175.43</v>
      </c>
      <c r="H28" s="38">
        <f t="shared" si="1"/>
        <v>84637739.579999998</v>
      </c>
      <c r="I28" s="38">
        <f t="shared" si="2"/>
        <v>26.66</v>
      </c>
      <c r="J28" s="38">
        <f t="shared" si="3"/>
        <v>26.53</v>
      </c>
    </row>
    <row r="29" spans="1:10" s="36" customFormat="1" ht="31.5">
      <c r="A29" s="21" t="s">
        <v>354</v>
      </c>
      <c r="B29" s="22" t="s">
        <v>53</v>
      </c>
      <c r="C29" s="21" t="s">
        <v>276</v>
      </c>
      <c r="D29" s="22" t="s">
        <v>26</v>
      </c>
      <c r="E29" s="38">
        <f t="shared" si="6"/>
        <v>114633000</v>
      </c>
      <c r="F29" s="38">
        <f t="shared" si="6"/>
        <v>115194915.01000001</v>
      </c>
      <c r="G29" s="38">
        <f t="shared" si="6"/>
        <v>30557175.43</v>
      </c>
      <c r="H29" s="38">
        <f t="shared" si="1"/>
        <v>84637739.579999998</v>
      </c>
      <c r="I29" s="38">
        <f t="shared" si="2"/>
        <v>26.66</v>
      </c>
      <c r="J29" s="38">
        <f t="shared" si="3"/>
        <v>26.53</v>
      </c>
    </row>
    <row r="30" spans="1:10" s="36" customFormat="1" ht="15.75">
      <c r="A30" s="21" t="s">
        <v>355</v>
      </c>
      <c r="B30" s="22" t="s">
        <v>53</v>
      </c>
      <c r="C30" s="21" t="s">
        <v>273</v>
      </c>
      <c r="D30" s="22" t="s">
        <v>26</v>
      </c>
      <c r="E30" s="38">
        <f>E31+E35</f>
        <v>114633000</v>
      </c>
      <c r="F30" s="38">
        <f>F31+F35</f>
        <v>115194915.01000001</v>
      </c>
      <c r="G30" s="38">
        <f>G31+G35</f>
        <v>30557175.43</v>
      </c>
      <c r="H30" s="38">
        <f t="shared" si="1"/>
        <v>84637739.579999998</v>
      </c>
      <c r="I30" s="38">
        <f t="shared" si="2"/>
        <v>26.66</v>
      </c>
      <c r="J30" s="38">
        <f t="shared" si="3"/>
        <v>26.53</v>
      </c>
    </row>
    <row r="31" spans="1:10" s="36" customFormat="1" ht="31.5">
      <c r="A31" s="21" t="s">
        <v>92</v>
      </c>
      <c r="B31" s="22" t="s">
        <v>53</v>
      </c>
      <c r="C31" s="21" t="s">
        <v>211</v>
      </c>
      <c r="D31" s="22" t="s">
        <v>26</v>
      </c>
      <c r="E31" s="46">
        <f>E32+E33+E34</f>
        <v>114633000</v>
      </c>
      <c r="F31" s="46">
        <f>F32+F33+F34</f>
        <v>114791698.01000001</v>
      </c>
      <c r="G31" s="46">
        <f>G32+G33+G34</f>
        <v>30202175.43</v>
      </c>
      <c r="H31" s="46">
        <f t="shared" si="1"/>
        <v>84589522.579999998</v>
      </c>
      <c r="I31" s="46">
        <f t="shared" si="2"/>
        <v>26.35</v>
      </c>
      <c r="J31" s="46">
        <f t="shared" si="3"/>
        <v>26.31</v>
      </c>
    </row>
    <row r="32" spans="1:10" s="36" customFormat="1" ht="31.5">
      <c r="A32" s="21" t="s">
        <v>119</v>
      </c>
      <c r="B32" s="22" t="s">
        <v>53</v>
      </c>
      <c r="C32" s="21" t="s">
        <v>211</v>
      </c>
      <c r="D32" s="21">
        <v>120</v>
      </c>
      <c r="E32" s="116">
        <v>112162000</v>
      </c>
      <c r="F32" s="116">
        <v>112162000</v>
      </c>
      <c r="G32" s="116">
        <v>29079889.890000001</v>
      </c>
      <c r="H32" s="116">
        <f t="shared" si="1"/>
        <v>83082110.109999999</v>
      </c>
      <c r="I32" s="116">
        <f t="shared" si="2"/>
        <v>25.93</v>
      </c>
      <c r="J32" s="116">
        <f t="shared" si="3"/>
        <v>25.93</v>
      </c>
    </row>
    <row r="33" spans="1:10" s="36" customFormat="1" ht="31.5">
      <c r="A33" s="26" t="s">
        <v>117</v>
      </c>
      <c r="B33" s="22" t="s">
        <v>53</v>
      </c>
      <c r="C33" s="21" t="s">
        <v>211</v>
      </c>
      <c r="D33" s="21">
        <v>240</v>
      </c>
      <c r="E33" s="46">
        <v>2340000</v>
      </c>
      <c r="F33" s="46">
        <v>2340000</v>
      </c>
      <c r="G33" s="46">
        <v>987200.39</v>
      </c>
      <c r="H33" s="46">
        <f t="shared" si="1"/>
        <v>1352799.61</v>
      </c>
      <c r="I33" s="46">
        <f t="shared" si="2"/>
        <v>42.19</v>
      </c>
      <c r="J33" s="46">
        <f t="shared" si="3"/>
        <v>42.19</v>
      </c>
    </row>
    <row r="34" spans="1:10" s="36" customFormat="1" ht="15.75">
      <c r="A34" s="26" t="s">
        <v>121</v>
      </c>
      <c r="B34" s="22" t="s">
        <v>53</v>
      </c>
      <c r="C34" s="21" t="s">
        <v>211</v>
      </c>
      <c r="D34" s="21">
        <v>850</v>
      </c>
      <c r="E34" s="46">
        <v>131000</v>
      </c>
      <c r="F34" s="46">
        <v>289698.01</v>
      </c>
      <c r="G34" s="46">
        <v>135085.15</v>
      </c>
      <c r="H34" s="46">
        <f t="shared" si="1"/>
        <v>154612.85999999999</v>
      </c>
      <c r="I34" s="46">
        <f t="shared" si="2"/>
        <v>103.12</v>
      </c>
      <c r="J34" s="46">
        <f t="shared" si="3"/>
        <v>46.63</v>
      </c>
    </row>
    <row r="35" spans="1:10" s="36" customFormat="1" ht="31.5">
      <c r="A35" s="21" t="s">
        <v>357</v>
      </c>
      <c r="B35" s="22" t="s">
        <v>53</v>
      </c>
      <c r="C35" s="21" t="s">
        <v>214</v>
      </c>
      <c r="D35" s="22" t="s">
        <v>26</v>
      </c>
      <c r="E35" s="24">
        <f>E36</f>
        <v>0</v>
      </c>
      <c r="F35" s="24">
        <f>F36</f>
        <v>403217</v>
      </c>
      <c r="G35" s="24">
        <f>G36</f>
        <v>355000</v>
      </c>
      <c r="H35" s="24">
        <f t="shared" si="1"/>
        <v>48217</v>
      </c>
      <c r="I35" s="24" t="s">
        <v>559</v>
      </c>
      <c r="J35" s="24">
        <f t="shared" si="3"/>
        <v>88.04</v>
      </c>
    </row>
    <row r="36" spans="1:10" s="36" customFormat="1" ht="15.75">
      <c r="A36" s="21" t="s">
        <v>526</v>
      </c>
      <c r="B36" s="22" t="s">
        <v>53</v>
      </c>
      <c r="C36" s="21" t="s">
        <v>214</v>
      </c>
      <c r="D36" s="22" t="s">
        <v>525</v>
      </c>
      <c r="E36" s="24">
        <v>0</v>
      </c>
      <c r="F36" s="24">
        <v>403217</v>
      </c>
      <c r="G36" s="24">
        <v>355000</v>
      </c>
      <c r="H36" s="24">
        <f t="shared" si="1"/>
        <v>48217</v>
      </c>
      <c r="I36" s="24" t="s">
        <v>559</v>
      </c>
      <c r="J36" s="24">
        <f t="shared" si="3"/>
        <v>88.04</v>
      </c>
    </row>
    <row r="37" spans="1:10" s="36" customFormat="1" ht="47.25">
      <c r="A37" s="22" t="s">
        <v>356</v>
      </c>
      <c r="B37" s="22" t="s">
        <v>358</v>
      </c>
      <c r="C37" s="21" t="s">
        <v>147</v>
      </c>
      <c r="D37" s="22" t="s">
        <v>26</v>
      </c>
      <c r="E37" s="38">
        <f t="shared" ref="E37:G40" si="7">E38</f>
        <v>4848</v>
      </c>
      <c r="F37" s="38">
        <f t="shared" si="7"/>
        <v>17716</v>
      </c>
      <c r="G37" s="38">
        <f t="shared" si="7"/>
        <v>0</v>
      </c>
      <c r="H37" s="38">
        <f t="shared" si="1"/>
        <v>17716</v>
      </c>
      <c r="I37" s="38">
        <f t="shared" ref="I37:I68" si="8">$G37/$E37*100</f>
        <v>0</v>
      </c>
      <c r="J37" s="38">
        <f t="shared" si="3"/>
        <v>0</v>
      </c>
    </row>
    <row r="38" spans="1:10" s="36" customFormat="1" ht="31.5">
      <c r="A38" s="21" t="s">
        <v>354</v>
      </c>
      <c r="B38" s="22" t="s">
        <v>358</v>
      </c>
      <c r="C38" s="21" t="s">
        <v>276</v>
      </c>
      <c r="D38" s="22" t="s">
        <v>26</v>
      </c>
      <c r="E38" s="38">
        <f t="shared" si="7"/>
        <v>4848</v>
      </c>
      <c r="F38" s="38">
        <f t="shared" si="7"/>
        <v>17716</v>
      </c>
      <c r="G38" s="38">
        <f t="shared" si="7"/>
        <v>0</v>
      </c>
      <c r="H38" s="38">
        <f t="shared" si="1"/>
        <v>17716</v>
      </c>
      <c r="I38" s="38">
        <f t="shared" si="8"/>
        <v>0</v>
      </c>
      <c r="J38" s="38">
        <f t="shared" si="3"/>
        <v>0</v>
      </c>
    </row>
    <row r="39" spans="1:10" s="36" customFormat="1" ht="15.75">
      <c r="A39" s="21" t="s">
        <v>355</v>
      </c>
      <c r="B39" s="22" t="s">
        <v>358</v>
      </c>
      <c r="C39" s="21" t="s">
        <v>273</v>
      </c>
      <c r="D39" s="22" t="s">
        <v>26</v>
      </c>
      <c r="E39" s="38">
        <f t="shared" si="7"/>
        <v>4848</v>
      </c>
      <c r="F39" s="38">
        <f t="shared" si="7"/>
        <v>17716</v>
      </c>
      <c r="G39" s="38">
        <f t="shared" si="7"/>
        <v>0</v>
      </c>
      <c r="H39" s="38">
        <f t="shared" si="1"/>
        <v>17716</v>
      </c>
      <c r="I39" s="38">
        <f t="shared" si="8"/>
        <v>0</v>
      </c>
      <c r="J39" s="38">
        <f t="shared" si="3"/>
        <v>0</v>
      </c>
    </row>
    <row r="40" spans="1:10" s="50" customFormat="1" ht="63">
      <c r="A40" s="47" t="s">
        <v>149</v>
      </c>
      <c r="B40" s="22" t="s">
        <v>358</v>
      </c>
      <c r="C40" s="21" t="s">
        <v>359</v>
      </c>
      <c r="D40" s="22" t="s">
        <v>26</v>
      </c>
      <c r="E40" s="38">
        <f t="shared" si="7"/>
        <v>4848</v>
      </c>
      <c r="F40" s="38">
        <f t="shared" si="7"/>
        <v>17716</v>
      </c>
      <c r="G40" s="38">
        <f t="shared" si="7"/>
        <v>0</v>
      </c>
      <c r="H40" s="38">
        <f t="shared" si="1"/>
        <v>17716</v>
      </c>
      <c r="I40" s="38">
        <f t="shared" si="8"/>
        <v>0</v>
      </c>
      <c r="J40" s="38">
        <f t="shared" ref="J40:J71" si="9">$G40/$F40*100</f>
        <v>0</v>
      </c>
    </row>
    <row r="41" spans="1:10" s="50" customFormat="1" ht="31.5">
      <c r="A41" s="21" t="s">
        <v>117</v>
      </c>
      <c r="B41" s="22" t="s">
        <v>358</v>
      </c>
      <c r="C41" s="21" t="s">
        <v>359</v>
      </c>
      <c r="D41" s="21">
        <v>240</v>
      </c>
      <c r="E41" s="54">
        <v>4848</v>
      </c>
      <c r="F41" s="54">
        <v>17716</v>
      </c>
      <c r="G41" s="54">
        <v>0</v>
      </c>
      <c r="H41" s="54">
        <f t="shared" si="1"/>
        <v>17716</v>
      </c>
      <c r="I41" s="54">
        <f t="shared" si="8"/>
        <v>0</v>
      </c>
      <c r="J41" s="54">
        <f t="shared" si="9"/>
        <v>0</v>
      </c>
    </row>
    <row r="42" spans="1:10" s="50" customFormat="1" ht="47.25">
      <c r="A42" s="34" t="s">
        <v>59</v>
      </c>
      <c r="B42" s="35" t="s">
        <v>54</v>
      </c>
      <c r="C42" s="34" t="s">
        <v>146</v>
      </c>
      <c r="D42" s="35" t="s">
        <v>26</v>
      </c>
      <c r="E42" s="41">
        <f>E43</f>
        <v>2623926.42</v>
      </c>
      <c r="F42" s="41">
        <f>F43</f>
        <v>2623926.42</v>
      </c>
      <c r="G42" s="41">
        <f>G43</f>
        <v>697421.93</v>
      </c>
      <c r="H42" s="24">
        <f t="shared" si="1"/>
        <v>1926504.49</v>
      </c>
      <c r="I42" s="24">
        <f t="shared" si="8"/>
        <v>26.58</v>
      </c>
      <c r="J42" s="24">
        <f t="shared" si="9"/>
        <v>26.58</v>
      </c>
    </row>
    <row r="43" spans="1:10" s="25" customFormat="1" ht="31.5">
      <c r="A43" s="21" t="s">
        <v>354</v>
      </c>
      <c r="B43" s="22" t="s">
        <v>54</v>
      </c>
      <c r="C43" s="21" t="s">
        <v>276</v>
      </c>
      <c r="D43" s="22" t="s">
        <v>26</v>
      </c>
      <c r="E43" s="38">
        <f>E44+E48</f>
        <v>2623926.42</v>
      </c>
      <c r="F43" s="38">
        <f>F44+F48</f>
        <v>2623926.42</v>
      </c>
      <c r="G43" s="38">
        <f>G44+G48</f>
        <v>697421.93</v>
      </c>
      <c r="H43" s="38">
        <f t="shared" si="1"/>
        <v>1926504.49</v>
      </c>
      <c r="I43" s="38">
        <f t="shared" si="8"/>
        <v>26.58</v>
      </c>
      <c r="J43" s="38">
        <f t="shared" si="9"/>
        <v>26.58</v>
      </c>
    </row>
    <row r="44" spans="1:10" s="25" customFormat="1" ht="15.75">
      <c r="A44" s="21" t="s">
        <v>355</v>
      </c>
      <c r="B44" s="22" t="s">
        <v>54</v>
      </c>
      <c r="C44" s="21" t="s">
        <v>273</v>
      </c>
      <c r="D44" s="22" t="s">
        <v>26</v>
      </c>
      <c r="E44" s="38">
        <f>E45</f>
        <v>600020.16</v>
      </c>
      <c r="F44" s="38">
        <f>F45</f>
        <v>600020.16</v>
      </c>
      <c r="G44" s="38">
        <f>G45</f>
        <v>154660.04</v>
      </c>
      <c r="H44" s="38">
        <f t="shared" si="1"/>
        <v>445360.12</v>
      </c>
      <c r="I44" s="38">
        <f t="shared" si="8"/>
        <v>25.78</v>
      </c>
      <c r="J44" s="38">
        <f t="shared" si="9"/>
        <v>25.78</v>
      </c>
    </row>
    <row r="45" spans="1:10" s="36" customFormat="1" ht="31.5">
      <c r="A45" s="21" t="s">
        <v>92</v>
      </c>
      <c r="B45" s="22" t="s">
        <v>54</v>
      </c>
      <c r="C45" s="21" t="s">
        <v>211</v>
      </c>
      <c r="D45" s="22" t="s">
        <v>26</v>
      </c>
      <c r="E45" s="38">
        <f>E46+E47</f>
        <v>600020.16</v>
      </c>
      <c r="F45" s="38">
        <f>F46+F47</f>
        <v>600020.16</v>
      </c>
      <c r="G45" s="38">
        <f>G46+G47</f>
        <v>154660.04</v>
      </c>
      <c r="H45" s="38">
        <f t="shared" si="1"/>
        <v>445360.12</v>
      </c>
      <c r="I45" s="38">
        <f t="shared" si="8"/>
        <v>25.78</v>
      </c>
      <c r="J45" s="38">
        <f t="shared" si="9"/>
        <v>25.78</v>
      </c>
    </row>
    <row r="46" spans="1:10" s="36" customFormat="1" ht="31.5">
      <c r="A46" s="26" t="s">
        <v>117</v>
      </c>
      <c r="B46" s="22" t="s">
        <v>54</v>
      </c>
      <c r="C46" s="21" t="s">
        <v>211</v>
      </c>
      <c r="D46" s="21">
        <v>240</v>
      </c>
      <c r="E46" s="38">
        <v>590020.16</v>
      </c>
      <c r="F46" s="38">
        <v>590020.16</v>
      </c>
      <c r="G46" s="38">
        <v>154660.04</v>
      </c>
      <c r="H46" s="38">
        <f t="shared" si="1"/>
        <v>435360.12</v>
      </c>
      <c r="I46" s="38">
        <f t="shared" si="8"/>
        <v>26.21</v>
      </c>
      <c r="J46" s="38">
        <f t="shared" si="9"/>
        <v>26.21</v>
      </c>
    </row>
    <row r="47" spans="1:10" s="25" customFormat="1" ht="15.75">
      <c r="A47" s="26" t="s">
        <v>121</v>
      </c>
      <c r="B47" s="22" t="s">
        <v>54</v>
      </c>
      <c r="C47" s="21" t="s">
        <v>211</v>
      </c>
      <c r="D47" s="21">
        <v>850</v>
      </c>
      <c r="E47" s="38">
        <v>10000</v>
      </c>
      <c r="F47" s="38">
        <v>10000</v>
      </c>
      <c r="G47" s="38">
        <v>0</v>
      </c>
      <c r="H47" s="38">
        <f t="shared" si="1"/>
        <v>10000</v>
      </c>
      <c r="I47" s="38">
        <f t="shared" si="8"/>
        <v>0</v>
      </c>
      <c r="J47" s="38">
        <f t="shared" si="9"/>
        <v>0</v>
      </c>
    </row>
    <row r="48" spans="1:10" s="25" customFormat="1" ht="15.75">
      <c r="A48" s="21" t="s">
        <v>93</v>
      </c>
      <c r="B48" s="22" t="s">
        <v>54</v>
      </c>
      <c r="C48" s="21" t="s">
        <v>213</v>
      </c>
      <c r="D48" s="22" t="s">
        <v>26</v>
      </c>
      <c r="E48" s="38">
        <f>E49</f>
        <v>2023906.26</v>
      </c>
      <c r="F48" s="38">
        <f>F49</f>
        <v>2023906.26</v>
      </c>
      <c r="G48" s="38">
        <f>G49</f>
        <v>542761.89</v>
      </c>
      <c r="H48" s="38">
        <f t="shared" si="1"/>
        <v>1481144.37</v>
      </c>
      <c r="I48" s="38">
        <f t="shared" si="8"/>
        <v>26.82</v>
      </c>
      <c r="J48" s="38">
        <f t="shared" si="9"/>
        <v>26.82</v>
      </c>
    </row>
    <row r="49" spans="1:10" s="25" customFormat="1" ht="31.5">
      <c r="A49" s="21" t="s">
        <v>119</v>
      </c>
      <c r="B49" s="22" t="s">
        <v>54</v>
      </c>
      <c r="C49" s="21" t="s">
        <v>213</v>
      </c>
      <c r="D49" s="22" t="s">
        <v>120</v>
      </c>
      <c r="E49" s="38">
        <v>2023906.26</v>
      </c>
      <c r="F49" s="38">
        <v>2023906.26</v>
      </c>
      <c r="G49" s="38">
        <v>542761.89</v>
      </c>
      <c r="H49" s="38">
        <f t="shared" si="1"/>
        <v>1481144.37</v>
      </c>
      <c r="I49" s="38">
        <f t="shared" si="8"/>
        <v>26.82</v>
      </c>
      <c r="J49" s="38">
        <f t="shared" si="9"/>
        <v>26.82</v>
      </c>
    </row>
    <row r="50" spans="1:10" s="25" customFormat="1" ht="15.75">
      <c r="A50" s="21" t="s">
        <v>29</v>
      </c>
      <c r="B50" s="22" t="s">
        <v>64</v>
      </c>
      <c r="C50" s="21" t="s">
        <v>146</v>
      </c>
      <c r="D50" s="22" t="s">
        <v>26</v>
      </c>
      <c r="E50" s="38">
        <f t="shared" ref="E50:G54" si="10">E51</f>
        <v>20998956.600000001</v>
      </c>
      <c r="F50" s="38">
        <f t="shared" si="10"/>
        <v>19908239.600000001</v>
      </c>
      <c r="G50" s="38">
        <f t="shared" si="10"/>
        <v>0</v>
      </c>
      <c r="H50" s="38">
        <f t="shared" si="1"/>
        <v>19908239.600000001</v>
      </c>
      <c r="I50" s="38">
        <f t="shared" si="8"/>
        <v>0</v>
      </c>
      <c r="J50" s="38">
        <f t="shared" si="9"/>
        <v>0</v>
      </c>
    </row>
    <row r="51" spans="1:10" s="25" customFormat="1" ht="47.25">
      <c r="A51" s="22" t="s">
        <v>356</v>
      </c>
      <c r="B51" s="22" t="s">
        <v>64</v>
      </c>
      <c r="C51" s="21" t="s">
        <v>147</v>
      </c>
      <c r="D51" s="22" t="s">
        <v>26</v>
      </c>
      <c r="E51" s="38">
        <f t="shared" si="10"/>
        <v>20998956.600000001</v>
      </c>
      <c r="F51" s="38">
        <f t="shared" si="10"/>
        <v>19908239.600000001</v>
      </c>
      <c r="G51" s="38">
        <f t="shared" si="10"/>
        <v>0</v>
      </c>
      <c r="H51" s="38">
        <f t="shared" si="1"/>
        <v>19908239.600000001</v>
      </c>
      <c r="I51" s="38">
        <f t="shared" si="8"/>
        <v>0</v>
      </c>
      <c r="J51" s="38">
        <f t="shared" si="9"/>
        <v>0</v>
      </c>
    </row>
    <row r="52" spans="1:10" s="25" customFormat="1" ht="31.5">
      <c r="A52" s="21" t="s">
        <v>354</v>
      </c>
      <c r="B52" s="22" t="s">
        <v>64</v>
      </c>
      <c r="C52" s="21" t="s">
        <v>276</v>
      </c>
      <c r="D52" s="22" t="s">
        <v>26</v>
      </c>
      <c r="E52" s="38">
        <f t="shared" si="10"/>
        <v>20998956.600000001</v>
      </c>
      <c r="F52" s="38">
        <f t="shared" si="10"/>
        <v>19908239.600000001</v>
      </c>
      <c r="G52" s="38">
        <f t="shared" si="10"/>
        <v>0</v>
      </c>
      <c r="H52" s="38">
        <f t="shared" si="1"/>
        <v>19908239.600000001</v>
      </c>
      <c r="I52" s="38">
        <f t="shared" si="8"/>
        <v>0</v>
      </c>
      <c r="J52" s="38">
        <f t="shared" si="9"/>
        <v>0</v>
      </c>
    </row>
    <row r="53" spans="1:10" s="25" customFormat="1" ht="15.75">
      <c r="A53" s="21" t="s">
        <v>355</v>
      </c>
      <c r="B53" s="22" t="s">
        <v>64</v>
      </c>
      <c r="C53" s="21" t="s">
        <v>273</v>
      </c>
      <c r="D53" s="22" t="s">
        <v>26</v>
      </c>
      <c r="E53" s="38">
        <f t="shared" si="10"/>
        <v>20998956.600000001</v>
      </c>
      <c r="F53" s="38">
        <f t="shared" si="10"/>
        <v>19908239.600000001</v>
      </c>
      <c r="G53" s="38">
        <f t="shared" si="10"/>
        <v>0</v>
      </c>
      <c r="H53" s="38">
        <f t="shared" si="1"/>
        <v>19908239.600000001</v>
      </c>
      <c r="I53" s="38">
        <f t="shared" si="8"/>
        <v>0</v>
      </c>
      <c r="J53" s="38">
        <f t="shared" si="9"/>
        <v>0</v>
      </c>
    </row>
    <row r="54" spans="1:10" s="25" customFormat="1" ht="31.5">
      <c r="A54" s="21" t="s">
        <v>357</v>
      </c>
      <c r="B54" s="22" t="s">
        <v>64</v>
      </c>
      <c r="C54" s="21" t="s">
        <v>214</v>
      </c>
      <c r="D54" s="22" t="s">
        <v>26</v>
      </c>
      <c r="E54" s="24">
        <f t="shared" si="10"/>
        <v>20998956.600000001</v>
      </c>
      <c r="F54" s="24">
        <f t="shared" si="10"/>
        <v>19908239.600000001</v>
      </c>
      <c r="G54" s="24">
        <f t="shared" si="10"/>
        <v>0</v>
      </c>
      <c r="H54" s="24">
        <f t="shared" si="1"/>
        <v>19908239.600000001</v>
      </c>
      <c r="I54" s="24">
        <f t="shared" si="8"/>
        <v>0</v>
      </c>
      <c r="J54" s="24">
        <f t="shared" si="9"/>
        <v>0</v>
      </c>
    </row>
    <row r="55" spans="1:10" s="25" customFormat="1" ht="15.75">
      <c r="A55" s="21" t="s">
        <v>80</v>
      </c>
      <c r="B55" s="22" t="s">
        <v>64</v>
      </c>
      <c r="C55" s="21" t="s">
        <v>214</v>
      </c>
      <c r="D55" s="22" t="s">
        <v>81</v>
      </c>
      <c r="E55" s="24">
        <v>20998956.600000001</v>
      </c>
      <c r="F55" s="24">
        <v>19908239.600000001</v>
      </c>
      <c r="G55" s="24">
        <v>0</v>
      </c>
      <c r="H55" s="24">
        <f t="shared" si="1"/>
        <v>19908239.600000001</v>
      </c>
      <c r="I55" s="24">
        <f t="shared" si="8"/>
        <v>0</v>
      </c>
      <c r="J55" s="24">
        <f t="shared" si="9"/>
        <v>0</v>
      </c>
    </row>
    <row r="56" spans="1:10" s="25" customFormat="1" ht="31.5">
      <c r="A56" s="21" t="s">
        <v>43</v>
      </c>
      <c r="B56" s="22" t="s">
        <v>65</v>
      </c>
      <c r="C56" s="21" t="s">
        <v>146</v>
      </c>
      <c r="D56" s="22" t="s">
        <v>26</v>
      </c>
      <c r="E56" s="38">
        <f>E57+E68+E77</f>
        <v>131155503.59999999</v>
      </c>
      <c r="F56" s="38">
        <f t="shared" ref="F56:G56" si="11">F57+F68+F77</f>
        <v>132290201.52</v>
      </c>
      <c r="G56" s="38">
        <f t="shared" si="11"/>
        <v>23837713.960000001</v>
      </c>
      <c r="H56" s="38">
        <f t="shared" si="1"/>
        <v>108452487.56</v>
      </c>
      <c r="I56" s="38">
        <f t="shared" si="8"/>
        <v>18.18</v>
      </c>
      <c r="J56" s="38">
        <f t="shared" si="9"/>
        <v>18.02</v>
      </c>
    </row>
    <row r="57" spans="1:10" s="25" customFormat="1" ht="47.25">
      <c r="A57" s="35" t="s">
        <v>397</v>
      </c>
      <c r="B57" s="22" t="s">
        <v>65</v>
      </c>
      <c r="C57" s="49" t="s">
        <v>153</v>
      </c>
      <c r="D57" s="22" t="s">
        <v>26</v>
      </c>
      <c r="E57" s="38">
        <f>E58+E62</f>
        <v>1017979</v>
      </c>
      <c r="F57" s="38">
        <f>F58+F62</f>
        <v>1017979</v>
      </c>
      <c r="G57" s="38">
        <f>G58+G62</f>
        <v>0</v>
      </c>
      <c r="H57" s="38">
        <f t="shared" si="1"/>
        <v>1017979</v>
      </c>
      <c r="I57" s="38">
        <f t="shared" si="8"/>
        <v>0</v>
      </c>
      <c r="J57" s="38">
        <f t="shared" si="9"/>
        <v>0</v>
      </c>
    </row>
    <row r="58" spans="1:10" s="25" customFormat="1" ht="31.5">
      <c r="A58" s="35" t="s">
        <v>408</v>
      </c>
      <c r="B58" s="22" t="s">
        <v>65</v>
      </c>
      <c r="C58" s="21" t="s">
        <v>154</v>
      </c>
      <c r="D58" s="22" t="s">
        <v>26</v>
      </c>
      <c r="E58" s="51">
        <f t="shared" ref="E58:G60" si="12">E59</f>
        <v>914479</v>
      </c>
      <c r="F58" s="51">
        <f t="shared" si="12"/>
        <v>914479</v>
      </c>
      <c r="G58" s="51">
        <f t="shared" si="12"/>
        <v>0</v>
      </c>
      <c r="H58" s="51">
        <f t="shared" si="1"/>
        <v>914479</v>
      </c>
      <c r="I58" s="51">
        <f t="shared" si="8"/>
        <v>0</v>
      </c>
      <c r="J58" s="51">
        <f t="shared" si="9"/>
        <v>0</v>
      </c>
    </row>
    <row r="59" spans="1:10" s="25" customFormat="1" ht="31.5">
      <c r="A59" s="52" t="s">
        <v>409</v>
      </c>
      <c r="B59" s="22" t="s">
        <v>65</v>
      </c>
      <c r="C59" s="21" t="s">
        <v>410</v>
      </c>
      <c r="D59" s="22" t="s">
        <v>26</v>
      </c>
      <c r="E59" s="24">
        <f t="shared" si="12"/>
        <v>914479</v>
      </c>
      <c r="F59" s="24">
        <f t="shared" si="12"/>
        <v>914479</v>
      </c>
      <c r="G59" s="24">
        <f t="shared" si="12"/>
        <v>0</v>
      </c>
      <c r="H59" s="24">
        <f t="shared" si="1"/>
        <v>914479</v>
      </c>
      <c r="I59" s="24">
        <f t="shared" si="8"/>
        <v>0</v>
      </c>
      <c r="J59" s="24">
        <f t="shared" si="9"/>
        <v>0</v>
      </c>
    </row>
    <row r="60" spans="1:10" s="25" customFormat="1" ht="31.5">
      <c r="A60" s="26" t="s">
        <v>411</v>
      </c>
      <c r="B60" s="22" t="s">
        <v>65</v>
      </c>
      <c r="C60" s="21" t="s">
        <v>412</v>
      </c>
      <c r="D60" s="22" t="s">
        <v>26</v>
      </c>
      <c r="E60" s="24">
        <f t="shared" si="12"/>
        <v>914479</v>
      </c>
      <c r="F60" s="24">
        <f t="shared" si="12"/>
        <v>914479</v>
      </c>
      <c r="G60" s="24">
        <f t="shared" si="12"/>
        <v>0</v>
      </c>
      <c r="H60" s="24">
        <f t="shared" si="1"/>
        <v>914479</v>
      </c>
      <c r="I60" s="24">
        <f t="shared" si="8"/>
        <v>0</v>
      </c>
      <c r="J60" s="24">
        <f t="shared" si="9"/>
        <v>0</v>
      </c>
    </row>
    <row r="61" spans="1:10" s="36" customFormat="1" ht="31.5">
      <c r="A61" s="26" t="s">
        <v>117</v>
      </c>
      <c r="B61" s="22" t="s">
        <v>65</v>
      </c>
      <c r="C61" s="21" t="s">
        <v>412</v>
      </c>
      <c r="D61" s="22" t="s">
        <v>118</v>
      </c>
      <c r="E61" s="24">
        <v>914479</v>
      </c>
      <c r="F61" s="24">
        <v>914479</v>
      </c>
      <c r="G61" s="24">
        <v>0</v>
      </c>
      <c r="H61" s="24">
        <f t="shared" si="1"/>
        <v>914479</v>
      </c>
      <c r="I61" s="24">
        <f t="shared" si="8"/>
        <v>0</v>
      </c>
      <c r="J61" s="24">
        <f t="shared" si="9"/>
        <v>0</v>
      </c>
    </row>
    <row r="62" spans="1:10" s="36" customFormat="1" ht="15.75">
      <c r="A62" s="52" t="s">
        <v>398</v>
      </c>
      <c r="B62" s="22" t="s">
        <v>65</v>
      </c>
      <c r="C62" s="21" t="s">
        <v>155</v>
      </c>
      <c r="D62" s="22" t="s">
        <v>26</v>
      </c>
      <c r="E62" s="24">
        <f>E63</f>
        <v>103500</v>
      </c>
      <c r="F62" s="24">
        <f>F63</f>
        <v>103500</v>
      </c>
      <c r="G62" s="24">
        <f>G63</f>
        <v>0</v>
      </c>
      <c r="H62" s="24">
        <f t="shared" si="1"/>
        <v>103500</v>
      </c>
      <c r="I62" s="24">
        <f t="shared" si="8"/>
        <v>0</v>
      </c>
      <c r="J62" s="24">
        <f t="shared" si="9"/>
        <v>0</v>
      </c>
    </row>
    <row r="63" spans="1:10" s="25" customFormat="1" ht="31.5">
      <c r="A63" s="52" t="s">
        <v>400</v>
      </c>
      <c r="B63" s="22" t="s">
        <v>65</v>
      </c>
      <c r="C63" s="21" t="s">
        <v>399</v>
      </c>
      <c r="D63" s="22" t="s">
        <v>26</v>
      </c>
      <c r="E63" s="24">
        <f>E64+E66</f>
        <v>103500</v>
      </c>
      <c r="F63" s="24">
        <f>F64+F66</f>
        <v>103500</v>
      </c>
      <c r="G63" s="24">
        <f>G64+G66</f>
        <v>0</v>
      </c>
      <c r="H63" s="24">
        <f t="shared" si="1"/>
        <v>103500</v>
      </c>
      <c r="I63" s="24">
        <f t="shared" si="8"/>
        <v>0</v>
      </c>
      <c r="J63" s="24">
        <f t="shared" si="9"/>
        <v>0</v>
      </c>
    </row>
    <row r="64" spans="1:10" s="36" customFormat="1" ht="78.75">
      <c r="A64" s="26" t="s">
        <v>416</v>
      </c>
      <c r="B64" s="22" t="s">
        <v>65</v>
      </c>
      <c r="C64" s="21" t="s">
        <v>415</v>
      </c>
      <c r="D64" s="22" t="s">
        <v>26</v>
      </c>
      <c r="E64" s="24">
        <f>E65</f>
        <v>3500</v>
      </c>
      <c r="F64" s="24">
        <f>F65</f>
        <v>3500</v>
      </c>
      <c r="G64" s="24">
        <f>G65</f>
        <v>0</v>
      </c>
      <c r="H64" s="24">
        <f t="shared" si="1"/>
        <v>3500</v>
      </c>
      <c r="I64" s="24">
        <f t="shared" si="8"/>
        <v>0</v>
      </c>
      <c r="J64" s="24">
        <f t="shared" si="9"/>
        <v>0</v>
      </c>
    </row>
    <row r="65" spans="1:10" s="36" customFormat="1" ht="31.5">
      <c r="A65" s="26" t="s">
        <v>117</v>
      </c>
      <c r="B65" s="22" t="s">
        <v>65</v>
      </c>
      <c r="C65" s="21" t="s">
        <v>415</v>
      </c>
      <c r="D65" s="22" t="s">
        <v>118</v>
      </c>
      <c r="E65" s="24">
        <v>3500</v>
      </c>
      <c r="F65" s="24">
        <v>3500</v>
      </c>
      <c r="G65" s="24">
        <v>0</v>
      </c>
      <c r="H65" s="24">
        <f t="shared" si="1"/>
        <v>3500</v>
      </c>
      <c r="I65" s="24">
        <f t="shared" si="8"/>
        <v>0</v>
      </c>
      <c r="J65" s="24">
        <f t="shared" si="9"/>
        <v>0</v>
      </c>
    </row>
    <row r="66" spans="1:10" s="36" customFormat="1" ht="47.25">
      <c r="A66" s="26" t="s">
        <v>413</v>
      </c>
      <c r="B66" s="22" t="s">
        <v>65</v>
      </c>
      <c r="C66" s="21" t="s">
        <v>414</v>
      </c>
      <c r="D66" s="22" t="s">
        <v>26</v>
      </c>
      <c r="E66" s="24">
        <f>E67</f>
        <v>100000</v>
      </c>
      <c r="F66" s="24">
        <f>F67</f>
        <v>100000</v>
      </c>
      <c r="G66" s="24">
        <f>G67</f>
        <v>0</v>
      </c>
      <c r="H66" s="24">
        <f t="shared" si="1"/>
        <v>100000</v>
      </c>
      <c r="I66" s="24">
        <f t="shared" si="8"/>
        <v>0</v>
      </c>
      <c r="J66" s="24">
        <f t="shared" si="9"/>
        <v>0</v>
      </c>
    </row>
    <row r="67" spans="1:10" s="36" customFormat="1" ht="31.5">
      <c r="A67" s="26" t="s">
        <v>117</v>
      </c>
      <c r="B67" s="22" t="s">
        <v>65</v>
      </c>
      <c r="C67" s="21" t="s">
        <v>414</v>
      </c>
      <c r="D67" s="22" t="s">
        <v>118</v>
      </c>
      <c r="E67" s="24">
        <v>100000</v>
      </c>
      <c r="F67" s="24">
        <v>100000</v>
      </c>
      <c r="G67" s="24">
        <v>0</v>
      </c>
      <c r="H67" s="24">
        <f t="shared" si="1"/>
        <v>100000</v>
      </c>
      <c r="I67" s="24">
        <f t="shared" si="8"/>
        <v>0</v>
      </c>
      <c r="J67" s="24">
        <f t="shared" si="9"/>
        <v>0</v>
      </c>
    </row>
    <row r="68" spans="1:10" s="36" customFormat="1" ht="47.25">
      <c r="A68" s="34" t="s">
        <v>417</v>
      </c>
      <c r="B68" s="22" t="s">
        <v>65</v>
      </c>
      <c r="C68" s="21" t="s">
        <v>148</v>
      </c>
      <c r="D68" s="22" t="s">
        <v>26</v>
      </c>
      <c r="E68" s="38">
        <f>E69</f>
        <v>164000</v>
      </c>
      <c r="F68" s="38">
        <f>F69</f>
        <v>164000</v>
      </c>
      <c r="G68" s="38">
        <f>G69</f>
        <v>0</v>
      </c>
      <c r="H68" s="38">
        <f t="shared" si="1"/>
        <v>164000</v>
      </c>
      <c r="I68" s="38">
        <f t="shared" si="8"/>
        <v>0</v>
      </c>
      <c r="J68" s="38">
        <f t="shared" si="9"/>
        <v>0</v>
      </c>
    </row>
    <row r="69" spans="1:10" s="36" customFormat="1" ht="78.75">
      <c r="A69" s="34" t="s">
        <v>418</v>
      </c>
      <c r="B69" s="22" t="s">
        <v>65</v>
      </c>
      <c r="C69" s="21" t="s">
        <v>156</v>
      </c>
      <c r="D69" s="22" t="s">
        <v>26</v>
      </c>
      <c r="E69" s="38">
        <f>E70+E75</f>
        <v>164000</v>
      </c>
      <c r="F69" s="38">
        <f>F70+F75</f>
        <v>164000</v>
      </c>
      <c r="G69" s="38">
        <f>G70+G75</f>
        <v>0</v>
      </c>
      <c r="H69" s="38">
        <f t="shared" si="1"/>
        <v>164000</v>
      </c>
      <c r="I69" s="38">
        <f t="shared" ref="I69:I100" si="13">$G69/$E69*100</f>
        <v>0</v>
      </c>
      <c r="J69" s="38">
        <f t="shared" si="9"/>
        <v>0</v>
      </c>
    </row>
    <row r="70" spans="1:10" s="56" customFormat="1" ht="47.25">
      <c r="A70" s="20" t="s">
        <v>419</v>
      </c>
      <c r="B70" s="22" t="s">
        <v>65</v>
      </c>
      <c r="C70" s="23" t="s">
        <v>421</v>
      </c>
      <c r="D70" s="22" t="s">
        <v>26</v>
      </c>
      <c r="E70" s="24">
        <f>E72</f>
        <v>124000</v>
      </c>
      <c r="F70" s="24">
        <f>F72</f>
        <v>124000</v>
      </c>
      <c r="G70" s="24">
        <f>G72</f>
        <v>0</v>
      </c>
      <c r="H70" s="24">
        <f t="shared" si="1"/>
        <v>124000</v>
      </c>
      <c r="I70" s="24">
        <f t="shared" si="13"/>
        <v>0</v>
      </c>
      <c r="J70" s="24">
        <f t="shared" si="9"/>
        <v>0</v>
      </c>
    </row>
    <row r="71" spans="1:10" s="56" customFormat="1" ht="63">
      <c r="A71" s="20" t="s">
        <v>422</v>
      </c>
      <c r="B71" s="22" t="s">
        <v>65</v>
      </c>
      <c r="C71" s="23" t="s">
        <v>420</v>
      </c>
      <c r="D71" s="22" t="s">
        <v>26</v>
      </c>
      <c r="E71" s="101">
        <f>E72</f>
        <v>124000</v>
      </c>
      <c r="F71" s="101">
        <f>F72</f>
        <v>124000</v>
      </c>
      <c r="G71" s="101">
        <f>G72</f>
        <v>0</v>
      </c>
      <c r="H71" s="101">
        <f t="shared" si="1"/>
        <v>124000</v>
      </c>
      <c r="I71" s="101">
        <f t="shared" si="13"/>
        <v>0</v>
      </c>
      <c r="J71" s="101">
        <f t="shared" si="9"/>
        <v>0</v>
      </c>
    </row>
    <row r="72" spans="1:10" s="56" customFormat="1" ht="31.5">
      <c r="A72" s="26" t="s">
        <v>117</v>
      </c>
      <c r="B72" s="22" t="s">
        <v>65</v>
      </c>
      <c r="C72" s="23" t="s">
        <v>420</v>
      </c>
      <c r="D72" s="22" t="s">
        <v>118</v>
      </c>
      <c r="E72" s="24">
        <v>124000</v>
      </c>
      <c r="F72" s="24">
        <v>124000</v>
      </c>
      <c r="G72" s="24">
        <v>0</v>
      </c>
      <c r="H72" s="24">
        <f t="shared" ref="H72:H135" si="14">$F72-$G72</f>
        <v>124000</v>
      </c>
      <c r="I72" s="24">
        <f t="shared" si="13"/>
        <v>0</v>
      </c>
      <c r="J72" s="24">
        <f t="shared" ref="J72:J103" si="15">$G72/$F72*100</f>
        <v>0</v>
      </c>
    </row>
    <row r="73" spans="1:10" s="25" customFormat="1" ht="78.75">
      <c r="A73" s="34" t="s">
        <v>418</v>
      </c>
      <c r="B73" s="22" t="s">
        <v>65</v>
      </c>
      <c r="C73" s="21" t="s">
        <v>156</v>
      </c>
      <c r="D73" s="22" t="s">
        <v>26</v>
      </c>
      <c r="E73" s="38">
        <f>E74</f>
        <v>40000</v>
      </c>
      <c r="F73" s="38">
        <f>F74</f>
        <v>40000</v>
      </c>
      <c r="G73" s="38">
        <f>G74</f>
        <v>0</v>
      </c>
      <c r="H73" s="38">
        <f t="shared" si="14"/>
        <v>40000</v>
      </c>
      <c r="I73" s="38">
        <f t="shared" si="13"/>
        <v>0</v>
      </c>
      <c r="J73" s="38">
        <f t="shared" si="15"/>
        <v>0</v>
      </c>
    </row>
    <row r="74" spans="1:10" s="25" customFormat="1" ht="63">
      <c r="A74" s="20" t="s">
        <v>423</v>
      </c>
      <c r="B74" s="22" t="s">
        <v>65</v>
      </c>
      <c r="C74" s="23" t="s">
        <v>527</v>
      </c>
      <c r="D74" s="22" t="s">
        <v>26</v>
      </c>
      <c r="E74" s="24">
        <f>E76</f>
        <v>40000</v>
      </c>
      <c r="F74" s="24">
        <f>F76</f>
        <v>40000</v>
      </c>
      <c r="G74" s="24">
        <f>G76</f>
        <v>0</v>
      </c>
      <c r="H74" s="24">
        <f t="shared" si="14"/>
        <v>40000</v>
      </c>
      <c r="I74" s="24">
        <f t="shared" si="13"/>
        <v>0</v>
      </c>
      <c r="J74" s="24">
        <f t="shared" si="15"/>
        <v>0</v>
      </c>
    </row>
    <row r="75" spans="1:10" s="25" customFormat="1" ht="31.5">
      <c r="A75" s="20" t="s">
        <v>112</v>
      </c>
      <c r="B75" s="22" t="s">
        <v>65</v>
      </c>
      <c r="C75" s="23" t="s">
        <v>157</v>
      </c>
      <c r="D75" s="22" t="s">
        <v>26</v>
      </c>
      <c r="E75" s="24">
        <f>E76</f>
        <v>40000</v>
      </c>
      <c r="F75" s="24">
        <f>F76</f>
        <v>40000</v>
      </c>
      <c r="G75" s="24">
        <f>G76</f>
        <v>0</v>
      </c>
      <c r="H75" s="24">
        <f t="shared" si="14"/>
        <v>40000</v>
      </c>
      <c r="I75" s="24">
        <f t="shared" si="13"/>
        <v>0</v>
      </c>
      <c r="J75" s="24">
        <f t="shared" si="15"/>
        <v>0</v>
      </c>
    </row>
    <row r="76" spans="1:10" s="25" customFormat="1" ht="31.5">
      <c r="A76" s="26" t="s">
        <v>117</v>
      </c>
      <c r="B76" s="22" t="s">
        <v>65</v>
      </c>
      <c r="C76" s="23" t="s">
        <v>157</v>
      </c>
      <c r="D76" s="22" t="s">
        <v>118</v>
      </c>
      <c r="E76" s="24">
        <v>40000</v>
      </c>
      <c r="F76" s="24">
        <v>40000</v>
      </c>
      <c r="G76" s="24">
        <v>0</v>
      </c>
      <c r="H76" s="24">
        <f t="shared" si="14"/>
        <v>40000</v>
      </c>
      <c r="I76" s="24">
        <f t="shared" si="13"/>
        <v>0</v>
      </c>
      <c r="J76" s="24">
        <f t="shared" si="15"/>
        <v>0</v>
      </c>
    </row>
    <row r="77" spans="1:10" s="25" customFormat="1" ht="47.25">
      <c r="A77" s="22" t="s">
        <v>356</v>
      </c>
      <c r="B77" s="22" t="s">
        <v>65</v>
      </c>
      <c r="C77" s="21" t="s">
        <v>147</v>
      </c>
      <c r="D77" s="22" t="s">
        <v>26</v>
      </c>
      <c r="E77" s="38">
        <f t="shared" ref="E77:G78" si="16">E78</f>
        <v>129973524.59999999</v>
      </c>
      <c r="F77" s="38">
        <f t="shared" si="16"/>
        <v>131108222.52</v>
      </c>
      <c r="G77" s="38">
        <f t="shared" si="16"/>
        <v>23837713.960000001</v>
      </c>
      <c r="H77" s="38">
        <f t="shared" si="14"/>
        <v>107270508.56</v>
      </c>
      <c r="I77" s="38">
        <f t="shared" si="13"/>
        <v>18.34</v>
      </c>
      <c r="J77" s="38">
        <f t="shared" si="15"/>
        <v>18.18</v>
      </c>
    </row>
    <row r="78" spans="1:10" s="25" customFormat="1" ht="31.5">
      <c r="A78" s="21" t="s">
        <v>354</v>
      </c>
      <c r="B78" s="22" t="s">
        <v>65</v>
      </c>
      <c r="C78" s="21" t="s">
        <v>276</v>
      </c>
      <c r="D78" s="22" t="s">
        <v>26</v>
      </c>
      <c r="E78" s="38">
        <f t="shared" si="16"/>
        <v>129973524.59999999</v>
      </c>
      <c r="F78" s="38">
        <f t="shared" si="16"/>
        <v>131108222.52</v>
      </c>
      <c r="G78" s="38">
        <f t="shared" si="16"/>
        <v>23837713.960000001</v>
      </c>
      <c r="H78" s="38">
        <f t="shared" si="14"/>
        <v>107270508.56</v>
      </c>
      <c r="I78" s="38">
        <f t="shared" si="13"/>
        <v>18.34</v>
      </c>
      <c r="J78" s="38">
        <f t="shared" si="15"/>
        <v>18.18</v>
      </c>
    </row>
    <row r="79" spans="1:10" s="36" customFormat="1" ht="15.75">
      <c r="A79" s="21" t="s">
        <v>355</v>
      </c>
      <c r="B79" s="22" t="s">
        <v>65</v>
      </c>
      <c r="C79" s="21" t="s">
        <v>273</v>
      </c>
      <c r="D79" s="22" t="s">
        <v>26</v>
      </c>
      <c r="E79" s="38">
        <f>E80+E82+E84+E86+E89+E94+E97+E100+E103+E106</f>
        <v>129973524.59999999</v>
      </c>
      <c r="F79" s="38">
        <f t="shared" ref="F79:G79" si="17">F80+F82+F84+F86+F89+F94+F97+F100+F103+F106</f>
        <v>131108222.52</v>
      </c>
      <c r="G79" s="38">
        <f t="shared" si="17"/>
        <v>23837713.960000001</v>
      </c>
      <c r="H79" s="38">
        <f t="shared" si="14"/>
        <v>107270508.56</v>
      </c>
      <c r="I79" s="38">
        <f t="shared" si="13"/>
        <v>18.34</v>
      </c>
      <c r="J79" s="38">
        <f t="shared" si="15"/>
        <v>18.18</v>
      </c>
    </row>
    <row r="80" spans="1:10" s="36" customFormat="1" ht="31.5">
      <c r="A80" s="21" t="s">
        <v>79</v>
      </c>
      <c r="B80" s="22" t="s">
        <v>65</v>
      </c>
      <c r="C80" s="21" t="s">
        <v>215</v>
      </c>
      <c r="D80" s="37" t="s">
        <v>26</v>
      </c>
      <c r="E80" s="38">
        <f>E81</f>
        <v>100000</v>
      </c>
      <c r="F80" s="38">
        <f>F81</f>
        <v>168828.92</v>
      </c>
      <c r="G80" s="38">
        <f>G81</f>
        <v>133230.39000000001</v>
      </c>
      <c r="H80" s="38">
        <f t="shared" si="14"/>
        <v>35598.53</v>
      </c>
      <c r="I80" s="38">
        <f t="shared" si="13"/>
        <v>133.22999999999999</v>
      </c>
      <c r="J80" s="38">
        <f t="shared" si="15"/>
        <v>78.91</v>
      </c>
    </row>
    <row r="81" spans="1:10" s="25" customFormat="1" ht="15.75">
      <c r="A81" s="21" t="s">
        <v>122</v>
      </c>
      <c r="B81" s="22" t="s">
        <v>65</v>
      </c>
      <c r="C81" s="21" t="s">
        <v>215</v>
      </c>
      <c r="D81" s="37" t="s">
        <v>123</v>
      </c>
      <c r="E81" s="24">
        <v>100000</v>
      </c>
      <c r="F81" s="24">
        <v>168828.92</v>
      </c>
      <c r="G81" s="24">
        <v>133230.39000000001</v>
      </c>
      <c r="H81" s="24">
        <f t="shared" si="14"/>
        <v>35598.53</v>
      </c>
      <c r="I81" s="24">
        <f t="shared" si="13"/>
        <v>133.22999999999999</v>
      </c>
      <c r="J81" s="24">
        <f t="shared" si="15"/>
        <v>78.91</v>
      </c>
    </row>
    <row r="82" spans="1:10" s="25" customFormat="1" ht="47.25">
      <c r="A82" s="26" t="s">
        <v>483</v>
      </c>
      <c r="B82" s="22" t="s">
        <v>65</v>
      </c>
      <c r="C82" s="21" t="s">
        <v>509</v>
      </c>
      <c r="D82" s="37" t="s">
        <v>26</v>
      </c>
      <c r="E82" s="24">
        <f>E83</f>
        <v>150000</v>
      </c>
      <c r="F82" s="24">
        <f>F83</f>
        <v>450000</v>
      </c>
      <c r="G82" s="24">
        <f>G83</f>
        <v>146433</v>
      </c>
      <c r="H82" s="24">
        <f t="shared" si="14"/>
        <v>303567</v>
      </c>
      <c r="I82" s="24">
        <f t="shared" si="13"/>
        <v>97.62</v>
      </c>
      <c r="J82" s="24">
        <f t="shared" si="15"/>
        <v>32.54</v>
      </c>
    </row>
    <row r="83" spans="1:10" s="25" customFormat="1" ht="31.5">
      <c r="A83" s="26" t="s">
        <v>117</v>
      </c>
      <c r="B83" s="22" t="s">
        <v>65</v>
      </c>
      <c r="C83" s="21" t="s">
        <v>509</v>
      </c>
      <c r="D83" s="37" t="s">
        <v>118</v>
      </c>
      <c r="E83" s="24">
        <v>150000</v>
      </c>
      <c r="F83" s="24">
        <v>450000</v>
      </c>
      <c r="G83" s="24">
        <v>146433</v>
      </c>
      <c r="H83" s="24">
        <f t="shared" si="14"/>
        <v>303567</v>
      </c>
      <c r="I83" s="24">
        <f t="shared" si="13"/>
        <v>97.62</v>
      </c>
      <c r="J83" s="24">
        <f t="shared" si="15"/>
        <v>32.54</v>
      </c>
    </row>
    <row r="84" spans="1:10" s="25" customFormat="1" ht="47.25">
      <c r="A84" s="26" t="s">
        <v>98</v>
      </c>
      <c r="B84" s="22" t="s">
        <v>65</v>
      </c>
      <c r="C84" s="21" t="s">
        <v>216</v>
      </c>
      <c r="D84" s="37" t="s">
        <v>26</v>
      </c>
      <c r="E84" s="24">
        <f>E85</f>
        <v>3500000</v>
      </c>
      <c r="F84" s="24">
        <f>F85</f>
        <v>3500000</v>
      </c>
      <c r="G84" s="24">
        <f>G85</f>
        <v>0</v>
      </c>
      <c r="H84" s="24">
        <f t="shared" si="14"/>
        <v>3500000</v>
      </c>
      <c r="I84" s="24">
        <f t="shared" si="13"/>
        <v>0</v>
      </c>
      <c r="J84" s="24">
        <f t="shared" si="15"/>
        <v>0</v>
      </c>
    </row>
    <row r="85" spans="1:10" s="25" customFormat="1" ht="31.5">
      <c r="A85" s="26" t="s">
        <v>117</v>
      </c>
      <c r="B85" s="22" t="s">
        <v>65</v>
      </c>
      <c r="C85" s="21" t="s">
        <v>216</v>
      </c>
      <c r="D85" s="37" t="s">
        <v>118</v>
      </c>
      <c r="E85" s="24">
        <v>3500000</v>
      </c>
      <c r="F85" s="24">
        <v>3500000</v>
      </c>
      <c r="G85" s="24">
        <v>0</v>
      </c>
      <c r="H85" s="24">
        <f t="shared" si="14"/>
        <v>3500000</v>
      </c>
      <c r="I85" s="24">
        <f t="shared" si="13"/>
        <v>0</v>
      </c>
      <c r="J85" s="24">
        <f t="shared" si="15"/>
        <v>0</v>
      </c>
    </row>
    <row r="86" spans="1:10" s="25" customFormat="1" ht="110.25">
      <c r="A86" s="58" t="s">
        <v>497</v>
      </c>
      <c r="B86" s="22" t="s">
        <v>65</v>
      </c>
      <c r="C86" s="21" t="s">
        <v>176</v>
      </c>
      <c r="D86" s="22" t="s">
        <v>26</v>
      </c>
      <c r="E86" s="24">
        <f>E87+E88</f>
        <v>1121405</v>
      </c>
      <c r="F86" s="24">
        <f>F87+F88</f>
        <v>1085733</v>
      </c>
      <c r="G86" s="24">
        <f>G87+G88</f>
        <v>226955.5</v>
      </c>
      <c r="H86" s="24">
        <f t="shared" si="14"/>
        <v>858777.5</v>
      </c>
      <c r="I86" s="24">
        <f t="shared" si="13"/>
        <v>20.239999999999998</v>
      </c>
      <c r="J86" s="24">
        <f t="shared" si="15"/>
        <v>20.9</v>
      </c>
    </row>
    <row r="87" spans="1:10" s="25" customFormat="1" ht="31.5">
      <c r="A87" s="21" t="s">
        <v>119</v>
      </c>
      <c r="B87" s="22" t="s">
        <v>65</v>
      </c>
      <c r="C87" s="21" t="s">
        <v>176</v>
      </c>
      <c r="D87" s="22" t="s">
        <v>120</v>
      </c>
      <c r="E87" s="38">
        <v>1036945</v>
      </c>
      <c r="F87" s="38">
        <v>1036945</v>
      </c>
      <c r="G87" s="38">
        <v>226955.5</v>
      </c>
      <c r="H87" s="38">
        <f t="shared" si="14"/>
        <v>809989.5</v>
      </c>
      <c r="I87" s="38">
        <f t="shared" si="13"/>
        <v>21.89</v>
      </c>
      <c r="J87" s="38">
        <f t="shared" si="15"/>
        <v>21.89</v>
      </c>
    </row>
    <row r="88" spans="1:10" s="25" customFormat="1" ht="31.5">
      <c r="A88" s="26" t="s">
        <v>117</v>
      </c>
      <c r="B88" s="22" t="s">
        <v>65</v>
      </c>
      <c r="C88" s="21" t="s">
        <v>176</v>
      </c>
      <c r="D88" s="37" t="s">
        <v>118</v>
      </c>
      <c r="E88" s="24">
        <v>84460</v>
      </c>
      <c r="F88" s="24">
        <v>48788</v>
      </c>
      <c r="G88" s="24">
        <v>0</v>
      </c>
      <c r="H88" s="24">
        <f t="shared" si="14"/>
        <v>48788</v>
      </c>
      <c r="I88" s="24">
        <f t="shared" si="13"/>
        <v>0</v>
      </c>
      <c r="J88" s="24">
        <f t="shared" si="15"/>
        <v>0</v>
      </c>
    </row>
    <row r="89" spans="1:10" s="25" customFormat="1" ht="47.25">
      <c r="A89" s="21" t="s">
        <v>111</v>
      </c>
      <c r="B89" s="22" t="s">
        <v>65</v>
      </c>
      <c r="C89" s="21" t="s">
        <v>217</v>
      </c>
      <c r="D89" s="22" t="s">
        <v>26</v>
      </c>
      <c r="E89" s="102">
        <f>E90+E91+E92+E93</f>
        <v>117996328.59999999</v>
      </c>
      <c r="F89" s="102">
        <f>F90+F91+F92+F93</f>
        <v>118864308.59999999</v>
      </c>
      <c r="G89" s="102">
        <f>G90+G91+G92+G93</f>
        <v>22119496.59</v>
      </c>
      <c r="H89" s="102">
        <f t="shared" si="14"/>
        <v>96744812.010000005</v>
      </c>
      <c r="I89" s="102">
        <f t="shared" si="13"/>
        <v>18.75</v>
      </c>
      <c r="J89" s="102">
        <f t="shared" si="15"/>
        <v>18.61</v>
      </c>
    </row>
    <row r="90" spans="1:10" s="25" customFormat="1" ht="15.75">
      <c r="A90" s="26" t="s">
        <v>132</v>
      </c>
      <c r="B90" s="22" t="s">
        <v>65</v>
      </c>
      <c r="C90" s="21" t="s">
        <v>217</v>
      </c>
      <c r="D90" s="22" t="s">
        <v>133</v>
      </c>
      <c r="E90" s="24">
        <v>81110616</v>
      </c>
      <c r="F90" s="24">
        <v>81110616</v>
      </c>
      <c r="G90" s="24">
        <v>18891573.41</v>
      </c>
      <c r="H90" s="24">
        <f t="shared" si="14"/>
        <v>62219042.590000004</v>
      </c>
      <c r="I90" s="24">
        <f t="shared" si="13"/>
        <v>23.29</v>
      </c>
      <c r="J90" s="24">
        <f t="shared" si="15"/>
        <v>23.29</v>
      </c>
    </row>
    <row r="91" spans="1:10" s="25" customFormat="1" ht="31.5">
      <c r="A91" s="26" t="s">
        <v>117</v>
      </c>
      <c r="B91" s="22" t="s">
        <v>65</v>
      </c>
      <c r="C91" s="21" t="s">
        <v>217</v>
      </c>
      <c r="D91" s="22" t="s">
        <v>118</v>
      </c>
      <c r="E91" s="24">
        <v>36150746.600000001</v>
      </c>
      <c r="F91" s="24">
        <v>37018726.600000001</v>
      </c>
      <c r="G91" s="24">
        <v>3223917.28</v>
      </c>
      <c r="H91" s="24">
        <f t="shared" si="14"/>
        <v>33794809.32</v>
      </c>
      <c r="I91" s="24">
        <f t="shared" si="13"/>
        <v>8.92</v>
      </c>
      <c r="J91" s="24">
        <f t="shared" si="15"/>
        <v>8.7100000000000009</v>
      </c>
    </row>
    <row r="92" spans="1:10" s="25" customFormat="1" ht="15.75">
      <c r="A92" s="62" t="s">
        <v>183</v>
      </c>
      <c r="B92" s="22" t="s">
        <v>65</v>
      </c>
      <c r="C92" s="21" t="s">
        <v>217</v>
      </c>
      <c r="D92" s="22" t="s">
        <v>123</v>
      </c>
      <c r="E92" s="24">
        <v>89840</v>
      </c>
      <c r="F92" s="24">
        <v>89840</v>
      </c>
      <c r="G92" s="24">
        <v>0</v>
      </c>
      <c r="H92" s="24">
        <f t="shared" si="14"/>
        <v>89840</v>
      </c>
      <c r="I92" s="24">
        <f t="shared" si="13"/>
        <v>0</v>
      </c>
      <c r="J92" s="24">
        <f t="shared" si="15"/>
        <v>0</v>
      </c>
    </row>
    <row r="93" spans="1:10" s="25" customFormat="1" ht="15.75">
      <c r="A93" s="94" t="s">
        <v>121</v>
      </c>
      <c r="B93" s="22" t="s">
        <v>65</v>
      </c>
      <c r="C93" s="21" t="s">
        <v>217</v>
      </c>
      <c r="D93" s="22" t="s">
        <v>134</v>
      </c>
      <c r="E93" s="24">
        <v>645126</v>
      </c>
      <c r="F93" s="24">
        <v>645126</v>
      </c>
      <c r="G93" s="24">
        <v>4005.9</v>
      </c>
      <c r="H93" s="24">
        <f t="shared" si="14"/>
        <v>641120.1</v>
      </c>
      <c r="I93" s="24">
        <f t="shared" si="13"/>
        <v>0.62</v>
      </c>
      <c r="J93" s="24">
        <f t="shared" si="15"/>
        <v>0.62</v>
      </c>
    </row>
    <row r="94" spans="1:10" s="36" customFormat="1" ht="47.25">
      <c r="A94" s="21" t="s">
        <v>95</v>
      </c>
      <c r="B94" s="22" t="s">
        <v>65</v>
      </c>
      <c r="C94" s="21" t="s">
        <v>528</v>
      </c>
      <c r="D94" s="22" t="s">
        <v>26</v>
      </c>
      <c r="E94" s="38">
        <f>E95+E96</f>
        <v>1751461</v>
      </c>
      <c r="F94" s="38">
        <f>F95+F96</f>
        <v>1723746</v>
      </c>
      <c r="G94" s="38">
        <f>G95+G96</f>
        <v>358083</v>
      </c>
      <c r="H94" s="38">
        <f t="shared" si="14"/>
        <v>1365663</v>
      </c>
      <c r="I94" s="38">
        <f t="shared" si="13"/>
        <v>20.440000000000001</v>
      </c>
      <c r="J94" s="38">
        <f t="shared" si="15"/>
        <v>20.77</v>
      </c>
    </row>
    <row r="95" spans="1:10" s="36" customFormat="1" ht="31.5">
      <c r="A95" s="21" t="s">
        <v>119</v>
      </c>
      <c r="B95" s="22" t="s">
        <v>65</v>
      </c>
      <c r="C95" s="21" t="s">
        <v>528</v>
      </c>
      <c r="D95" s="22" t="s">
        <v>120</v>
      </c>
      <c r="E95" s="38">
        <v>1668835</v>
      </c>
      <c r="F95" s="38">
        <v>1668835</v>
      </c>
      <c r="G95" s="38">
        <v>358083</v>
      </c>
      <c r="H95" s="24">
        <f t="shared" si="14"/>
        <v>1310752</v>
      </c>
      <c r="I95" s="24">
        <f t="shared" si="13"/>
        <v>21.46</v>
      </c>
      <c r="J95" s="24">
        <f t="shared" si="15"/>
        <v>21.46</v>
      </c>
    </row>
    <row r="96" spans="1:10" s="25" customFormat="1" ht="31.5">
      <c r="A96" s="26" t="s">
        <v>117</v>
      </c>
      <c r="B96" s="22" t="s">
        <v>65</v>
      </c>
      <c r="C96" s="21" t="s">
        <v>528</v>
      </c>
      <c r="D96" s="22" t="s">
        <v>118</v>
      </c>
      <c r="E96" s="102">
        <v>82626</v>
      </c>
      <c r="F96" s="102">
        <v>54911</v>
      </c>
      <c r="G96" s="102">
        <v>0</v>
      </c>
      <c r="H96" s="102">
        <f t="shared" si="14"/>
        <v>54911</v>
      </c>
      <c r="I96" s="102">
        <f t="shared" si="13"/>
        <v>0</v>
      </c>
      <c r="J96" s="102">
        <f t="shared" si="15"/>
        <v>0</v>
      </c>
    </row>
    <row r="97" spans="1:10" s="25" customFormat="1" ht="47.25">
      <c r="A97" s="21" t="s">
        <v>97</v>
      </c>
      <c r="B97" s="22" t="s">
        <v>65</v>
      </c>
      <c r="C97" s="21" t="s">
        <v>529</v>
      </c>
      <c r="D97" s="22" t="s">
        <v>26</v>
      </c>
      <c r="E97" s="38">
        <f>E98+E99</f>
        <v>1190768</v>
      </c>
      <c r="F97" s="38">
        <f>F98+F99</f>
        <v>1190768</v>
      </c>
      <c r="G97" s="38">
        <f>G98+G99</f>
        <v>245755</v>
      </c>
      <c r="H97" s="38">
        <f t="shared" si="14"/>
        <v>945013</v>
      </c>
      <c r="I97" s="38">
        <f t="shared" si="13"/>
        <v>20.64</v>
      </c>
      <c r="J97" s="38">
        <f t="shared" si="15"/>
        <v>20.64</v>
      </c>
    </row>
    <row r="98" spans="1:10" s="25" customFormat="1" ht="31.5">
      <c r="A98" s="21" t="s">
        <v>119</v>
      </c>
      <c r="B98" s="22" t="s">
        <v>65</v>
      </c>
      <c r="C98" s="21" t="s">
        <v>529</v>
      </c>
      <c r="D98" s="22" t="s">
        <v>120</v>
      </c>
      <c r="E98" s="38">
        <v>1128358</v>
      </c>
      <c r="F98" s="38">
        <v>1128358</v>
      </c>
      <c r="G98" s="38">
        <v>245755</v>
      </c>
      <c r="H98" s="24">
        <f t="shared" si="14"/>
        <v>882603</v>
      </c>
      <c r="I98" s="24">
        <f t="shared" si="13"/>
        <v>21.78</v>
      </c>
      <c r="J98" s="24">
        <f t="shared" si="15"/>
        <v>21.78</v>
      </c>
    </row>
    <row r="99" spans="1:10" s="25" customFormat="1" ht="31.5">
      <c r="A99" s="26" t="s">
        <v>117</v>
      </c>
      <c r="B99" s="22" t="s">
        <v>65</v>
      </c>
      <c r="C99" s="21" t="s">
        <v>529</v>
      </c>
      <c r="D99" s="22" t="s">
        <v>118</v>
      </c>
      <c r="E99" s="38">
        <v>62410</v>
      </c>
      <c r="F99" s="38">
        <v>62410</v>
      </c>
      <c r="G99" s="38">
        <v>0</v>
      </c>
      <c r="H99" s="24">
        <f t="shared" si="14"/>
        <v>62410</v>
      </c>
      <c r="I99" s="24">
        <f t="shared" si="13"/>
        <v>0</v>
      </c>
      <c r="J99" s="24">
        <f t="shared" si="15"/>
        <v>0</v>
      </c>
    </row>
    <row r="100" spans="1:10" s="36" customFormat="1" ht="63">
      <c r="A100" s="34" t="s">
        <v>96</v>
      </c>
      <c r="B100" s="35" t="s">
        <v>65</v>
      </c>
      <c r="C100" s="55" t="s">
        <v>274</v>
      </c>
      <c r="D100" s="35" t="s">
        <v>26</v>
      </c>
      <c r="E100" s="24">
        <f>E101+E102</f>
        <v>1219473</v>
      </c>
      <c r="F100" s="24">
        <f>F101+F102</f>
        <v>1208033</v>
      </c>
      <c r="G100" s="24">
        <f>G101+G102</f>
        <v>172599</v>
      </c>
      <c r="H100" s="24">
        <f t="shared" si="14"/>
        <v>1035434</v>
      </c>
      <c r="I100" s="24">
        <f t="shared" si="13"/>
        <v>14.15</v>
      </c>
      <c r="J100" s="24">
        <f t="shared" si="15"/>
        <v>14.29</v>
      </c>
    </row>
    <row r="101" spans="1:10" s="36" customFormat="1" ht="31.5">
      <c r="A101" s="34" t="s">
        <v>119</v>
      </c>
      <c r="B101" s="35" t="s">
        <v>65</v>
      </c>
      <c r="C101" s="55" t="s">
        <v>274</v>
      </c>
      <c r="D101" s="35" t="s">
        <v>120</v>
      </c>
      <c r="E101" s="41">
        <v>1119473</v>
      </c>
      <c r="F101" s="41">
        <v>1119473</v>
      </c>
      <c r="G101" s="41">
        <v>172599</v>
      </c>
      <c r="H101" s="41">
        <f t="shared" si="14"/>
        <v>946874</v>
      </c>
      <c r="I101" s="41">
        <f t="shared" ref="I101:I124" si="18">$G101/$E101*100</f>
        <v>15.42</v>
      </c>
      <c r="J101" s="41">
        <f t="shared" si="15"/>
        <v>15.42</v>
      </c>
    </row>
    <row r="102" spans="1:10" s="36" customFormat="1" ht="31.5">
      <c r="A102" s="57" t="s">
        <v>117</v>
      </c>
      <c r="B102" s="35" t="s">
        <v>65</v>
      </c>
      <c r="C102" s="55" t="s">
        <v>274</v>
      </c>
      <c r="D102" s="35" t="s">
        <v>118</v>
      </c>
      <c r="E102" s="24">
        <v>100000</v>
      </c>
      <c r="F102" s="24">
        <v>88560</v>
      </c>
      <c r="G102" s="24">
        <v>0</v>
      </c>
      <c r="H102" s="24">
        <f t="shared" si="14"/>
        <v>88560</v>
      </c>
      <c r="I102" s="24">
        <f t="shared" si="18"/>
        <v>0</v>
      </c>
      <c r="J102" s="24">
        <f t="shared" si="15"/>
        <v>0</v>
      </c>
    </row>
    <row r="103" spans="1:10" s="25" customFormat="1" ht="63">
      <c r="A103" s="35" t="s">
        <v>271</v>
      </c>
      <c r="B103" s="22" t="s">
        <v>65</v>
      </c>
      <c r="C103" s="53" t="s">
        <v>360</v>
      </c>
      <c r="D103" s="22" t="s">
        <v>26</v>
      </c>
      <c r="E103" s="38">
        <f>E104+E105</f>
        <v>2607156</v>
      </c>
      <c r="F103" s="38">
        <f>F104+F105</f>
        <v>2582883</v>
      </c>
      <c r="G103" s="38">
        <f>G104+G105</f>
        <v>435161.48</v>
      </c>
      <c r="H103" s="38">
        <f t="shared" si="14"/>
        <v>2147721.52</v>
      </c>
      <c r="I103" s="38">
        <f t="shared" si="18"/>
        <v>16.690000000000001</v>
      </c>
      <c r="J103" s="38">
        <f t="shared" si="15"/>
        <v>16.850000000000001</v>
      </c>
    </row>
    <row r="104" spans="1:10" s="25" customFormat="1" ht="31.5">
      <c r="A104" s="21" t="s">
        <v>119</v>
      </c>
      <c r="B104" s="22" t="s">
        <v>65</v>
      </c>
      <c r="C104" s="53" t="s">
        <v>360</v>
      </c>
      <c r="D104" s="22" t="s">
        <v>120</v>
      </c>
      <c r="E104" s="48">
        <v>2412156</v>
      </c>
      <c r="F104" s="48">
        <v>2412156</v>
      </c>
      <c r="G104" s="48">
        <v>435161.48</v>
      </c>
      <c r="H104" s="48">
        <f t="shared" si="14"/>
        <v>1976994.52</v>
      </c>
      <c r="I104" s="48">
        <f t="shared" si="18"/>
        <v>18.04</v>
      </c>
      <c r="J104" s="48">
        <f t="shared" ref="J104:J135" si="19">$G104/$F104*100</f>
        <v>18.04</v>
      </c>
    </row>
    <row r="105" spans="1:10" s="25" customFormat="1" ht="31.5">
      <c r="A105" s="26" t="s">
        <v>117</v>
      </c>
      <c r="B105" s="22" t="s">
        <v>65</v>
      </c>
      <c r="C105" s="53" t="s">
        <v>360</v>
      </c>
      <c r="D105" s="22" t="s">
        <v>118</v>
      </c>
      <c r="E105" s="38">
        <v>195000</v>
      </c>
      <c r="F105" s="38">
        <v>170727</v>
      </c>
      <c r="G105" s="38">
        <v>0</v>
      </c>
      <c r="H105" s="38">
        <f t="shared" si="14"/>
        <v>170727</v>
      </c>
      <c r="I105" s="38">
        <f t="shared" si="18"/>
        <v>0</v>
      </c>
      <c r="J105" s="38">
        <f t="shared" si="19"/>
        <v>0</v>
      </c>
    </row>
    <row r="106" spans="1:10" s="25" customFormat="1" ht="63">
      <c r="A106" s="34" t="s">
        <v>475</v>
      </c>
      <c r="B106" s="22" t="s">
        <v>65</v>
      </c>
      <c r="C106" s="22" t="s">
        <v>236</v>
      </c>
      <c r="D106" s="22" t="s">
        <v>26</v>
      </c>
      <c r="E106" s="24">
        <f>E107</f>
        <v>336933</v>
      </c>
      <c r="F106" s="24">
        <f>F107</f>
        <v>333922</v>
      </c>
      <c r="G106" s="24">
        <f>G107</f>
        <v>0</v>
      </c>
      <c r="H106" s="24">
        <f t="shared" si="14"/>
        <v>333922</v>
      </c>
      <c r="I106" s="24">
        <f t="shared" si="18"/>
        <v>0</v>
      </c>
      <c r="J106" s="24">
        <f t="shared" si="19"/>
        <v>0</v>
      </c>
    </row>
    <row r="107" spans="1:10" s="25" customFormat="1" ht="31.5">
      <c r="A107" s="21" t="s">
        <v>119</v>
      </c>
      <c r="B107" s="22" t="s">
        <v>65</v>
      </c>
      <c r="C107" s="22" t="s">
        <v>236</v>
      </c>
      <c r="D107" s="22" t="s">
        <v>120</v>
      </c>
      <c r="E107" s="41">
        <v>336933</v>
      </c>
      <c r="F107" s="41">
        <v>333922</v>
      </c>
      <c r="G107" s="41">
        <v>0</v>
      </c>
      <c r="H107" s="41">
        <f t="shared" si="14"/>
        <v>333922</v>
      </c>
      <c r="I107" s="41">
        <f t="shared" si="18"/>
        <v>0</v>
      </c>
      <c r="J107" s="41">
        <f t="shared" si="19"/>
        <v>0</v>
      </c>
    </row>
    <row r="108" spans="1:10" s="25" customFormat="1" ht="15.75">
      <c r="A108" s="43" t="s">
        <v>76</v>
      </c>
      <c r="B108" s="44" t="s">
        <v>77</v>
      </c>
      <c r="C108" s="44" t="s">
        <v>146</v>
      </c>
      <c r="D108" s="44" t="s">
        <v>26</v>
      </c>
      <c r="E108" s="117">
        <f>E109</f>
        <v>2932332</v>
      </c>
      <c r="F108" s="117">
        <f>F109</f>
        <v>2391776</v>
      </c>
      <c r="G108" s="117">
        <f>G109</f>
        <v>304166.58</v>
      </c>
      <c r="H108" s="117">
        <f t="shared" si="14"/>
        <v>2087609.42</v>
      </c>
      <c r="I108" s="117">
        <f t="shared" si="18"/>
        <v>10.37</v>
      </c>
      <c r="J108" s="117">
        <f t="shared" si="19"/>
        <v>12.72</v>
      </c>
    </row>
    <row r="109" spans="1:10" s="25" customFormat="1" ht="15.75">
      <c r="A109" s="21" t="s">
        <v>102</v>
      </c>
      <c r="B109" s="35" t="s">
        <v>78</v>
      </c>
      <c r="C109" s="35" t="s">
        <v>146</v>
      </c>
      <c r="D109" s="35" t="s">
        <v>26</v>
      </c>
      <c r="E109" s="24">
        <f>E111</f>
        <v>2932332</v>
      </c>
      <c r="F109" s="24">
        <f>F111</f>
        <v>2391776</v>
      </c>
      <c r="G109" s="24">
        <f>G111</f>
        <v>304166.58</v>
      </c>
      <c r="H109" s="24">
        <f t="shared" si="14"/>
        <v>2087609.42</v>
      </c>
      <c r="I109" s="24">
        <f t="shared" si="18"/>
        <v>10.37</v>
      </c>
      <c r="J109" s="24">
        <f t="shared" si="19"/>
        <v>12.72</v>
      </c>
    </row>
    <row r="110" spans="1:10" s="25" customFormat="1" ht="47.25">
      <c r="A110" s="22" t="s">
        <v>356</v>
      </c>
      <c r="B110" s="35" t="s">
        <v>78</v>
      </c>
      <c r="C110" s="35" t="s">
        <v>147</v>
      </c>
      <c r="D110" s="35" t="s">
        <v>26</v>
      </c>
      <c r="E110" s="24">
        <f t="shared" ref="E110:G113" si="20">E111</f>
        <v>2932332</v>
      </c>
      <c r="F110" s="24">
        <f t="shared" si="20"/>
        <v>2391776</v>
      </c>
      <c r="G110" s="24">
        <f t="shared" si="20"/>
        <v>304166.58</v>
      </c>
      <c r="H110" s="24">
        <f t="shared" si="14"/>
        <v>2087609.42</v>
      </c>
      <c r="I110" s="24">
        <f t="shared" si="18"/>
        <v>10.37</v>
      </c>
      <c r="J110" s="24">
        <f t="shared" si="19"/>
        <v>12.72</v>
      </c>
    </row>
    <row r="111" spans="1:10" s="25" customFormat="1" ht="31.5">
      <c r="A111" s="21" t="s">
        <v>354</v>
      </c>
      <c r="B111" s="35" t="s">
        <v>78</v>
      </c>
      <c r="C111" s="35" t="s">
        <v>276</v>
      </c>
      <c r="D111" s="35" t="s">
        <v>26</v>
      </c>
      <c r="E111" s="24">
        <f t="shared" si="20"/>
        <v>2932332</v>
      </c>
      <c r="F111" s="24">
        <f t="shared" si="20"/>
        <v>2391776</v>
      </c>
      <c r="G111" s="24">
        <f t="shared" si="20"/>
        <v>304166.58</v>
      </c>
      <c r="H111" s="24">
        <f t="shared" si="14"/>
        <v>2087609.42</v>
      </c>
      <c r="I111" s="24">
        <f t="shared" si="18"/>
        <v>10.37</v>
      </c>
      <c r="J111" s="24">
        <f t="shared" si="19"/>
        <v>12.72</v>
      </c>
    </row>
    <row r="112" spans="1:10" s="25" customFormat="1" ht="15.75">
      <c r="A112" s="21" t="s">
        <v>355</v>
      </c>
      <c r="B112" s="35" t="s">
        <v>78</v>
      </c>
      <c r="C112" s="35" t="s">
        <v>273</v>
      </c>
      <c r="D112" s="35" t="s">
        <v>26</v>
      </c>
      <c r="E112" s="24">
        <f t="shared" si="20"/>
        <v>2932332</v>
      </c>
      <c r="F112" s="24">
        <f t="shared" si="20"/>
        <v>2391776</v>
      </c>
      <c r="G112" s="24">
        <f t="shared" si="20"/>
        <v>304166.58</v>
      </c>
      <c r="H112" s="24">
        <f t="shared" si="14"/>
        <v>2087609.42</v>
      </c>
      <c r="I112" s="24">
        <f t="shared" si="18"/>
        <v>10.37</v>
      </c>
      <c r="J112" s="24">
        <f t="shared" si="19"/>
        <v>12.72</v>
      </c>
    </row>
    <row r="113" spans="1:10" s="25" customFormat="1" ht="63">
      <c r="A113" s="34" t="s">
        <v>94</v>
      </c>
      <c r="B113" s="22" t="s">
        <v>78</v>
      </c>
      <c r="C113" s="22" t="s">
        <v>275</v>
      </c>
      <c r="D113" s="22" t="s">
        <v>26</v>
      </c>
      <c r="E113" s="24">
        <f t="shared" si="20"/>
        <v>2932332</v>
      </c>
      <c r="F113" s="24">
        <f t="shared" si="20"/>
        <v>2391776</v>
      </c>
      <c r="G113" s="24">
        <f t="shared" si="20"/>
        <v>304166.58</v>
      </c>
      <c r="H113" s="24">
        <f t="shared" si="14"/>
        <v>2087609.42</v>
      </c>
      <c r="I113" s="24">
        <f t="shared" si="18"/>
        <v>10.37</v>
      </c>
      <c r="J113" s="24">
        <f t="shared" si="19"/>
        <v>12.72</v>
      </c>
    </row>
    <row r="114" spans="1:10" s="25" customFormat="1" ht="31.5">
      <c r="A114" s="21" t="s">
        <v>119</v>
      </c>
      <c r="B114" s="22" t="s">
        <v>78</v>
      </c>
      <c r="C114" s="22" t="s">
        <v>275</v>
      </c>
      <c r="D114" s="22" t="s">
        <v>120</v>
      </c>
      <c r="E114" s="41">
        <v>2932332</v>
      </c>
      <c r="F114" s="41">
        <v>2391776</v>
      </c>
      <c r="G114" s="41">
        <v>304166.58</v>
      </c>
      <c r="H114" s="41">
        <f t="shared" si="14"/>
        <v>2087609.42</v>
      </c>
      <c r="I114" s="41">
        <f t="shared" si="18"/>
        <v>10.37</v>
      </c>
      <c r="J114" s="41">
        <f t="shared" si="19"/>
        <v>12.72</v>
      </c>
    </row>
    <row r="115" spans="1:10" s="25" customFormat="1" ht="31.5">
      <c r="A115" s="43" t="s">
        <v>179</v>
      </c>
      <c r="B115" s="44" t="s">
        <v>180</v>
      </c>
      <c r="C115" s="44" t="s">
        <v>181</v>
      </c>
      <c r="D115" s="44" t="s">
        <v>26</v>
      </c>
      <c r="E115" s="59">
        <f t="shared" ref="E115:G117" si="21">E116</f>
        <v>1000000</v>
      </c>
      <c r="F115" s="59">
        <f t="shared" si="21"/>
        <v>3222291.49</v>
      </c>
      <c r="G115" s="59">
        <f t="shared" si="21"/>
        <v>0</v>
      </c>
      <c r="H115" s="59">
        <f t="shared" si="14"/>
        <v>3222291.49</v>
      </c>
      <c r="I115" s="59">
        <f t="shared" si="18"/>
        <v>0</v>
      </c>
      <c r="J115" s="59">
        <f t="shared" si="19"/>
        <v>0</v>
      </c>
    </row>
    <row r="116" spans="1:10" s="25" customFormat="1" ht="47.25">
      <c r="A116" s="34" t="s">
        <v>407</v>
      </c>
      <c r="B116" s="22" t="s">
        <v>405</v>
      </c>
      <c r="C116" s="22" t="s">
        <v>181</v>
      </c>
      <c r="D116" s="22" t="s">
        <v>26</v>
      </c>
      <c r="E116" s="54">
        <f t="shared" si="21"/>
        <v>1000000</v>
      </c>
      <c r="F116" s="54">
        <f t="shared" si="21"/>
        <v>3222291.49</v>
      </c>
      <c r="G116" s="54">
        <f t="shared" si="21"/>
        <v>0</v>
      </c>
      <c r="H116" s="54">
        <f t="shared" si="14"/>
        <v>3222291.49</v>
      </c>
      <c r="I116" s="54">
        <f t="shared" si="18"/>
        <v>0</v>
      </c>
      <c r="J116" s="54">
        <f t="shared" si="19"/>
        <v>0</v>
      </c>
    </row>
    <row r="117" spans="1:10" s="25" customFormat="1" ht="78.75">
      <c r="A117" s="60" t="s">
        <v>362</v>
      </c>
      <c r="B117" s="22" t="s">
        <v>405</v>
      </c>
      <c r="C117" s="21" t="s">
        <v>150</v>
      </c>
      <c r="D117" s="22" t="s">
        <v>26</v>
      </c>
      <c r="E117" s="38">
        <f t="shared" si="21"/>
        <v>1000000</v>
      </c>
      <c r="F117" s="38">
        <f t="shared" si="21"/>
        <v>3222291.49</v>
      </c>
      <c r="G117" s="38">
        <f t="shared" si="21"/>
        <v>0</v>
      </c>
      <c r="H117" s="38">
        <f t="shared" si="14"/>
        <v>3222291.49</v>
      </c>
      <c r="I117" s="38">
        <f t="shared" si="18"/>
        <v>0</v>
      </c>
      <c r="J117" s="38">
        <f t="shared" si="19"/>
        <v>0</v>
      </c>
    </row>
    <row r="118" spans="1:10" s="25" customFormat="1" ht="47.25">
      <c r="A118" s="60" t="s">
        <v>151</v>
      </c>
      <c r="B118" s="22" t="s">
        <v>405</v>
      </c>
      <c r="C118" s="21" t="s">
        <v>152</v>
      </c>
      <c r="D118" s="22" t="s">
        <v>26</v>
      </c>
      <c r="E118" s="38">
        <f>E119+E121</f>
        <v>1000000</v>
      </c>
      <c r="F118" s="38">
        <f>F119+F121</f>
        <v>3222291.49</v>
      </c>
      <c r="G118" s="38">
        <f>G119+G121</f>
        <v>0</v>
      </c>
      <c r="H118" s="38">
        <f t="shared" si="14"/>
        <v>3222291.49</v>
      </c>
      <c r="I118" s="38">
        <f t="shared" si="18"/>
        <v>0</v>
      </c>
      <c r="J118" s="38">
        <f t="shared" si="19"/>
        <v>0</v>
      </c>
    </row>
    <row r="119" spans="1:10" s="25" customFormat="1" ht="47.25">
      <c r="A119" s="21" t="s">
        <v>492</v>
      </c>
      <c r="B119" s="22" t="s">
        <v>405</v>
      </c>
      <c r="C119" s="21" t="s">
        <v>361</v>
      </c>
      <c r="D119" s="22" t="s">
        <v>26</v>
      </c>
      <c r="E119" s="38">
        <f>E120</f>
        <v>500000</v>
      </c>
      <c r="F119" s="38">
        <f>F120</f>
        <v>500000</v>
      </c>
      <c r="G119" s="38">
        <f>G120</f>
        <v>0</v>
      </c>
      <c r="H119" s="38">
        <f t="shared" si="14"/>
        <v>500000</v>
      </c>
      <c r="I119" s="38">
        <f t="shared" si="18"/>
        <v>0</v>
      </c>
      <c r="J119" s="38">
        <f t="shared" si="19"/>
        <v>0</v>
      </c>
    </row>
    <row r="120" spans="1:10" s="25" customFormat="1" ht="31.5">
      <c r="A120" s="26" t="s">
        <v>117</v>
      </c>
      <c r="B120" s="22" t="s">
        <v>405</v>
      </c>
      <c r="C120" s="21" t="s">
        <v>361</v>
      </c>
      <c r="D120" s="22" t="s">
        <v>118</v>
      </c>
      <c r="E120" s="51">
        <v>500000</v>
      </c>
      <c r="F120" s="51">
        <v>500000</v>
      </c>
      <c r="G120" s="51">
        <v>0</v>
      </c>
      <c r="H120" s="51">
        <f t="shared" si="14"/>
        <v>500000</v>
      </c>
      <c r="I120" s="51">
        <f t="shared" si="18"/>
        <v>0</v>
      </c>
      <c r="J120" s="51">
        <f t="shared" si="19"/>
        <v>0</v>
      </c>
    </row>
    <row r="121" spans="1:10" s="25" customFormat="1" ht="31.5">
      <c r="A121" s="21" t="s">
        <v>406</v>
      </c>
      <c r="B121" s="22" t="s">
        <v>405</v>
      </c>
      <c r="C121" s="21" t="s">
        <v>508</v>
      </c>
      <c r="D121" s="22" t="s">
        <v>26</v>
      </c>
      <c r="E121" s="38">
        <f>E122</f>
        <v>500000</v>
      </c>
      <c r="F121" s="38">
        <f>F122</f>
        <v>2722291.49</v>
      </c>
      <c r="G121" s="38">
        <f>G122</f>
        <v>0</v>
      </c>
      <c r="H121" s="38">
        <f t="shared" si="14"/>
        <v>2722291.49</v>
      </c>
      <c r="I121" s="38">
        <f t="shared" si="18"/>
        <v>0</v>
      </c>
      <c r="J121" s="38">
        <f t="shared" si="19"/>
        <v>0</v>
      </c>
    </row>
    <row r="122" spans="1:10" s="25" customFormat="1" ht="31.5">
      <c r="A122" s="26" t="s">
        <v>117</v>
      </c>
      <c r="B122" s="22" t="s">
        <v>405</v>
      </c>
      <c r="C122" s="21" t="s">
        <v>508</v>
      </c>
      <c r="D122" s="22" t="s">
        <v>118</v>
      </c>
      <c r="E122" s="24">
        <v>500000</v>
      </c>
      <c r="F122" s="24">
        <v>2722291.49</v>
      </c>
      <c r="G122" s="24">
        <v>0</v>
      </c>
      <c r="H122" s="24">
        <f t="shared" si="14"/>
        <v>2722291.49</v>
      </c>
      <c r="I122" s="24">
        <f t="shared" si="18"/>
        <v>0</v>
      </c>
      <c r="J122" s="24">
        <f t="shared" si="19"/>
        <v>0</v>
      </c>
    </row>
    <row r="123" spans="1:10" s="25" customFormat="1" ht="15.75">
      <c r="A123" s="43" t="s">
        <v>55</v>
      </c>
      <c r="B123" s="44" t="s">
        <v>56</v>
      </c>
      <c r="C123" s="43" t="s">
        <v>146</v>
      </c>
      <c r="D123" s="44" t="s">
        <v>26</v>
      </c>
      <c r="E123" s="45">
        <f>E140+E153+E124+E168+E135</f>
        <v>161916253.03999999</v>
      </c>
      <c r="F123" s="45">
        <f>F140+F153+F124+F168+F135</f>
        <v>165203767.25</v>
      </c>
      <c r="G123" s="45">
        <f>G140+G153+G124+G168+G135</f>
        <v>6471511.6399999997</v>
      </c>
      <c r="H123" s="45">
        <f t="shared" si="14"/>
        <v>158732255.61000001</v>
      </c>
      <c r="I123" s="45">
        <f t="shared" si="18"/>
        <v>4</v>
      </c>
      <c r="J123" s="45">
        <f t="shared" si="19"/>
        <v>3.92</v>
      </c>
    </row>
    <row r="124" spans="1:10" s="25" customFormat="1" ht="15.75">
      <c r="A124" s="21" t="s">
        <v>171</v>
      </c>
      <c r="B124" s="22" t="s">
        <v>172</v>
      </c>
      <c r="C124" s="21" t="s">
        <v>146</v>
      </c>
      <c r="D124" s="22" t="s">
        <v>26</v>
      </c>
      <c r="E124" s="38">
        <f>E125+E130</f>
        <v>2102922.6800000002</v>
      </c>
      <c r="F124" s="38">
        <f>F125+F130</f>
        <v>5050436.8899999997</v>
      </c>
      <c r="G124" s="38">
        <f>G125+G130</f>
        <v>1088681.2</v>
      </c>
      <c r="H124" s="38">
        <f t="shared" si="14"/>
        <v>3961755.69</v>
      </c>
      <c r="I124" s="38">
        <f t="shared" si="18"/>
        <v>51.77</v>
      </c>
      <c r="J124" s="38">
        <f t="shared" si="19"/>
        <v>21.56</v>
      </c>
    </row>
    <row r="125" spans="1:10" s="25" customFormat="1" ht="63">
      <c r="A125" s="22" t="s">
        <v>530</v>
      </c>
      <c r="B125" s="35" t="s">
        <v>172</v>
      </c>
      <c r="C125" s="35" t="s">
        <v>534</v>
      </c>
      <c r="D125" s="35" t="s">
        <v>26</v>
      </c>
      <c r="E125" s="24">
        <f t="shared" ref="E125:G128" si="22">E126</f>
        <v>0</v>
      </c>
      <c r="F125" s="24">
        <f t="shared" si="22"/>
        <v>1744041.67</v>
      </c>
      <c r="G125" s="24">
        <f t="shared" si="22"/>
        <v>0</v>
      </c>
      <c r="H125" s="24">
        <f t="shared" si="14"/>
        <v>1744041.67</v>
      </c>
      <c r="I125" s="24" t="s">
        <v>559</v>
      </c>
      <c r="J125" s="24">
        <f t="shared" si="19"/>
        <v>0</v>
      </c>
    </row>
    <row r="126" spans="1:10" s="25" customFormat="1" ht="47.25">
      <c r="A126" s="21" t="s">
        <v>531</v>
      </c>
      <c r="B126" s="35" t="s">
        <v>172</v>
      </c>
      <c r="C126" s="35" t="s">
        <v>535</v>
      </c>
      <c r="D126" s="35" t="s">
        <v>26</v>
      </c>
      <c r="E126" s="101">
        <f t="shared" si="22"/>
        <v>0</v>
      </c>
      <c r="F126" s="101">
        <f t="shared" si="22"/>
        <v>1744041.67</v>
      </c>
      <c r="G126" s="101">
        <f t="shared" si="22"/>
        <v>0</v>
      </c>
      <c r="H126" s="101">
        <f t="shared" si="14"/>
        <v>1744041.67</v>
      </c>
      <c r="I126" s="101" t="s">
        <v>559</v>
      </c>
      <c r="J126" s="101">
        <f t="shared" si="19"/>
        <v>0</v>
      </c>
    </row>
    <row r="127" spans="1:10" s="25" customFormat="1" ht="47.25">
      <c r="A127" s="21" t="s">
        <v>532</v>
      </c>
      <c r="B127" s="35" t="s">
        <v>172</v>
      </c>
      <c r="C127" s="35" t="s">
        <v>536</v>
      </c>
      <c r="D127" s="35" t="s">
        <v>26</v>
      </c>
      <c r="E127" s="24">
        <f t="shared" si="22"/>
        <v>0</v>
      </c>
      <c r="F127" s="24">
        <f t="shared" si="22"/>
        <v>1744041.67</v>
      </c>
      <c r="G127" s="24">
        <f t="shared" si="22"/>
        <v>0</v>
      </c>
      <c r="H127" s="24">
        <f t="shared" si="14"/>
        <v>1744041.67</v>
      </c>
      <c r="I127" s="24" t="s">
        <v>559</v>
      </c>
      <c r="J127" s="24">
        <f t="shared" si="19"/>
        <v>0</v>
      </c>
    </row>
    <row r="128" spans="1:10" s="25" customFormat="1" ht="47.25">
      <c r="A128" s="55" t="s">
        <v>533</v>
      </c>
      <c r="B128" s="35" t="s">
        <v>172</v>
      </c>
      <c r="C128" s="34" t="s">
        <v>537</v>
      </c>
      <c r="D128" s="35" t="s">
        <v>26</v>
      </c>
      <c r="E128" s="24">
        <f t="shared" si="22"/>
        <v>0</v>
      </c>
      <c r="F128" s="24">
        <f t="shared" si="22"/>
        <v>1744041.67</v>
      </c>
      <c r="G128" s="24">
        <f t="shared" si="22"/>
        <v>0</v>
      </c>
      <c r="H128" s="24">
        <f t="shared" si="14"/>
        <v>1744041.67</v>
      </c>
      <c r="I128" s="24" t="s">
        <v>559</v>
      </c>
      <c r="J128" s="24">
        <f t="shared" si="19"/>
        <v>0</v>
      </c>
    </row>
    <row r="129" spans="1:10" s="25" customFormat="1" ht="31.5">
      <c r="A129" s="57" t="s">
        <v>117</v>
      </c>
      <c r="B129" s="35" t="s">
        <v>172</v>
      </c>
      <c r="C129" s="34" t="s">
        <v>537</v>
      </c>
      <c r="D129" s="35" t="s">
        <v>118</v>
      </c>
      <c r="E129" s="41">
        <v>0</v>
      </c>
      <c r="F129" s="41">
        <v>1744041.67</v>
      </c>
      <c r="G129" s="41">
        <v>0</v>
      </c>
      <c r="H129" s="41">
        <f t="shared" si="14"/>
        <v>1744041.67</v>
      </c>
      <c r="I129" s="41" t="s">
        <v>559</v>
      </c>
      <c r="J129" s="41">
        <f t="shared" si="19"/>
        <v>0</v>
      </c>
    </row>
    <row r="130" spans="1:10" s="25" customFormat="1" ht="47.25">
      <c r="A130" s="108" t="s">
        <v>356</v>
      </c>
      <c r="B130" s="35" t="s">
        <v>172</v>
      </c>
      <c r="C130" s="35" t="s">
        <v>147</v>
      </c>
      <c r="D130" s="35" t="s">
        <v>26</v>
      </c>
      <c r="E130" s="24">
        <f t="shared" ref="E130:G133" si="23">E131</f>
        <v>2102922.6800000002</v>
      </c>
      <c r="F130" s="24">
        <f t="shared" si="23"/>
        <v>3306395.22</v>
      </c>
      <c r="G130" s="24">
        <f t="shared" si="23"/>
        <v>1088681.2</v>
      </c>
      <c r="H130" s="24">
        <f t="shared" si="14"/>
        <v>2217714.02</v>
      </c>
      <c r="I130" s="24">
        <f t="shared" ref="I130:I144" si="24">$G130/$E130*100</f>
        <v>51.77</v>
      </c>
      <c r="J130" s="24">
        <f t="shared" si="19"/>
        <v>32.93</v>
      </c>
    </row>
    <row r="131" spans="1:10" s="25" customFormat="1" ht="31.5">
      <c r="A131" s="111" t="s">
        <v>354</v>
      </c>
      <c r="B131" s="35" t="s">
        <v>172</v>
      </c>
      <c r="C131" s="35" t="s">
        <v>276</v>
      </c>
      <c r="D131" s="35" t="s">
        <v>26</v>
      </c>
      <c r="E131" s="24">
        <f t="shared" si="23"/>
        <v>2102922.6800000002</v>
      </c>
      <c r="F131" s="24">
        <f t="shared" si="23"/>
        <v>3306395.22</v>
      </c>
      <c r="G131" s="24">
        <f t="shared" si="23"/>
        <v>1088681.2</v>
      </c>
      <c r="H131" s="24">
        <f t="shared" si="14"/>
        <v>2217714.02</v>
      </c>
      <c r="I131" s="24">
        <f t="shared" si="24"/>
        <v>51.77</v>
      </c>
      <c r="J131" s="24">
        <f t="shared" si="19"/>
        <v>32.93</v>
      </c>
    </row>
    <row r="132" spans="1:10" s="25" customFormat="1" ht="15.75">
      <c r="A132" s="21" t="s">
        <v>355</v>
      </c>
      <c r="B132" s="35" t="s">
        <v>172</v>
      </c>
      <c r="C132" s="35" t="s">
        <v>273</v>
      </c>
      <c r="D132" s="35" t="s">
        <v>26</v>
      </c>
      <c r="E132" s="24">
        <f t="shared" si="23"/>
        <v>2102922.6800000002</v>
      </c>
      <c r="F132" s="24">
        <f t="shared" si="23"/>
        <v>3306395.22</v>
      </c>
      <c r="G132" s="24">
        <f t="shared" si="23"/>
        <v>1088681.2</v>
      </c>
      <c r="H132" s="24">
        <f t="shared" si="14"/>
        <v>2217714.02</v>
      </c>
      <c r="I132" s="24">
        <f t="shared" si="24"/>
        <v>51.77</v>
      </c>
      <c r="J132" s="24">
        <f t="shared" si="19"/>
        <v>32.93</v>
      </c>
    </row>
    <row r="133" spans="1:10" s="25" customFormat="1" ht="94.5">
      <c r="A133" s="55" t="s">
        <v>277</v>
      </c>
      <c r="B133" s="35" t="s">
        <v>172</v>
      </c>
      <c r="C133" s="34" t="s">
        <v>158</v>
      </c>
      <c r="D133" s="35" t="s">
        <v>26</v>
      </c>
      <c r="E133" s="24">
        <f t="shared" si="23"/>
        <v>2102922.6800000002</v>
      </c>
      <c r="F133" s="24">
        <f t="shared" si="23"/>
        <v>3306395.22</v>
      </c>
      <c r="G133" s="24">
        <f t="shared" si="23"/>
        <v>1088681.2</v>
      </c>
      <c r="H133" s="24">
        <f t="shared" si="14"/>
        <v>2217714.02</v>
      </c>
      <c r="I133" s="24">
        <f t="shared" si="24"/>
        <v>51.77</v>
      </c>
      <c r="J133" s="24">
        <f t="shared" si="19"/>
        <v>32.93</v>
      </c>
    </row>
    <row r="134" spans="1:10" s="25" customFormat="1" ht="31.5">
      <c r="A134" s="57" t="s">
        <v>117</v>
      </c>
      <c r="B134" s="35" t="s">
        <v>172</v>
      </c>
      <c r="C134" s="34" t="s">
        <v>158</v>
      </c>
      <c r="D134" s="35" t="s">
        <v>118</v>
      </c>
      <c r="E134" s="41">
        <v>2102922.6800000002</v>
      </c>
      <c r="F134" s="41">
        <v>3306395.22</v>
      </c>
      <c r="G134" s="41">
        <v>1088681.2</v>
      </c>
      <c r="H134" s="41">
        <f t="shared" si="14"/>
        <v>2217714.02</v>
      </c>
      <c r="I134" s="41">
        <f t="shared" si="24"/>
        <v>51.77</v>
      </c>
      <c r="J134" s="41">
        <f t="shared" si="19"/>
        <v>32.93</v>
      </c>
    </row>
    <row r="135" spans="1:10" s="25" customFormat="1" ht="15.75">
      <c r="A135" s="21" t="s">
        <v>515</v>
      </c>
      <c r="B135" s="35" t="s">
        <v>513</v>
      </c>
      <c r="C135" s="34" t="s">
        <v>146</v>
      </c>
      <c r="D135" s="35" t="s">
        <v>26</v>
      </c>
      <c r="E135" s="24">
        <f t="shared" ref="E135:G138" si="25">E136</f>
        <v>500000</v>
      </c>
      <c r="F135" s="24">
        <f t="shared" si="25"/>
        <v>500000</v>
      </c>
      <c r="G135" s="24">
        <f t="shared" si="25"/>
        <v>0</v>
      </c>
      <c r="H135" s="24">
        <f t="shared" si="14"/>
        <v>500000</v>
      </c>
      <c r="I135" s="24">
        <f t="shared" si="24"/>
        <v>0</v>
      </c>
      <c r="J135" s="24">
        <f t="shared" si="19"/>
        <v>0</v>
      </c>
    </row>
    <row r="136" spans="1:10" s="25" customFormat="1" ht="78.75">
      <c r="A136" s="60" t="s">
        <v>362</v>
      </c>
      <c r="B136" s="35" t="s">
        <v>513</v>
      </c>
      <c r="C136" s="21" t="s">
        <v>150</v>
      </c>
      <c r="D136" s="22" t="s">
        <v>26</v>
      </c>
      <c r="E136" s="38">
        <f t="shared" si="25"/>
        <v>500000</v>
      </c>
      <c r="F136" s="38">
        <f t="shared" si="25"/>
        <v>500000</v>
      </c>
      <c r="G136" s="38">
        <f t="shared" si="25"/>
        <v>0</v>
      </c>
      <c r="H136" s="38">
        <f t="shared" ref="H136:H199" si="26">$F136-$G136</f>
        <v>500000</v>
      </c>
      <c r="I136" s="38">
        <f t="shared" si="24"/>
        <v>0</v>
      </c>
      <c r="J136" s="38">
        <f t="shared" ref="J136:J167" si="27">$G136/$F136*100</f>
        <v>0</v>
      </c>
    </row>
    <row r="137" spans="1:10" s="25" customFormat="1" ht="47.25">
      <c r="A137" s="60" t="s">
        <v>151</v>
      </c>
      <c r="B137" s="35" t="s">
        <v>513</v>
      </c>
      <c r="C137" s="21" t="s">
        <v>152</v>
      </c>
      <c r="D137" s="22" t="s">
        <v>26</v>
      </c>
      <c r="E137" s="38">
        <f t="shared" si="25"/>
        <v>500000</v>
      </c>
      <c r="F137" s="38">
        <f t="shared" si="25"/>
        <v>500000</v>
      </c>
      <c r="G137" s="38">
        <f t="shared" si="25"/>
        <v>0</v>
      </c>
      <c r="H137" s="38">
        <f t="shared" si="26"/>
        <v>500000</v>
      </c>
      <c r="I137" s="38">
        <f t="shared" si="24"/>
        <v>0</v>
      </c>
      <c r="J137" s="38">
        <f t="shared" si="27"/>
        <v>0</v>
      </c>
    </row>
    <row r="138" spans="1:10" s="25" customFormat="1" ht="63">
      <c r="A138" s="21" t="s">
        <v>516</v>
      </c>
      <c r="B138" s="35" t="s">
        <v>513</v>
      </c>
      <c r="C138" s="21" t="s">
        <v>514</v>
      </c>
      <c r="D138" s="22" t="s">
        <v>26</v>
      </c>
      <c r="E138" s="38">
        <f t="shared" si="25"/>
        <v>500000</v>
      </c>
      <c r="F138" s="38">
        <f t="shared" si="25"/>
        <v>500000</v>
      </c>
      <c r="G138" s="38">
        <f t="shared" si="25"/>
        <v>0</v>
      </c>
      <c r="H138" s="38">
        <f t="shared" si="26"/>
        <v>500000</v>
      </c>
      <c r="I138" s="38">
        <f t="shared" si="24"/>
        <v>0</v>
      </c>
      <c r="J138" s="38">
        <f t="shared" si="27"/>
        <v>0</v>
      </c>
    </row>
    <row r="139" spans="1:10" s="25" customFormat="1" ht="31.5">
      <c r="A139" s="26" t="s">
        <v>117</v>
      </c>
      <c r="B139" s="35" t="s">
        <v>513</v>
      </c>
      <c r="C139" s="21" t="s">
        <v>514</v>
      </c>
      <c r="D139" s="22" t="s">
        <v>118</v>
      </c>
      <c r="E139" s="51">
        <v>500000</v>
      </c>
      <c r="F139" s="51">
        <v>500000</v>
      </c>
      <c r="G139" s="51">
        <v>0</v>
      </c>
      <c r="H139" s="51">
        <f t="shared" si="26"/>
        <v>500000</v>
      </c>
      <c r="I139" s="51">
        <f t="shared" si="24"/>
        <v>0</v>
      </c>
      <c r="J139" s="51">
        <f t="shared" si="27"/>
        <v>0</v>
      </c>
    </row>
    <row r="140" spans="1:10" s="25" customFormat="1" ht="15.75">
      <c r="A140" s="21" t="s">
        <v>62</v>
      </c>
      <c r="B140" s="35" t="s">
        <v>63</v>
      </c>
      <c r="C140" s="34" t="s">
        <v>146</v>
      </c>
      <c r="D140" s="35" t="s">
        <v>26</v>
      </c>
      <c r="E140" s="24">
        <f>E141+E151</f>
        <v>9090313.7599999998</v>
      </c>
      <c r="F140" s="24">
        <f>F141+F151</f>
        <v>9430313.7599999998</v>
      </c>
      <c r="G140" s="24">
        <f>G141+G151</f>
        <v>734002.32</v>
      </c>
      <c r="H140" s="24">
        <f t="shared" si="26"/>
        <v>8696311.4399999995</v>
      </c>
      <c r="I140" s="24">
        <f t="shared" si="24"/>
        <v>8.07</v>
      </c>
      <c r="J140" s="24">
        <f t="shared" si="27"/>
        <v>7.78</v>
      </c>
    </row>
    <row r="141" spans="1:10" s="25" customFormat="1" ht="47.25">
      <c r="A141" s="35" t="s">
        <v>363</v>
      </c>
      <c r="B141" s="35" t="s">
        <v>63</v>
      </c>
      <c r="C141" s="34" t="s">
        <v>159</v>
      </c>
      <c r="D141" s="35" t="s">
        <v>26</v>
      </c>
      <c r="E141" s="24">
        <f t="shared" ref="E141:G142" si="28">E142</f>
        <v>9086926.6799999997</v>
      </c>
      <c r="F141" s="24">
        <f t="shared" si="28"/>
        <v>9426926.6799999997</v>
      </c>
      <c r="G141" s="24">
        <f t="shared" si="28"/>
        <v>734002.32</v>
      </c>
      <c r="H141" s="24">
        <f t="shared" si="26"/>
        <v>8692924.3599999994</v>
      </c>
      <c r="I141" s="24">
        <f t="shared" si="24"/>
        <v>8.08</v>
      </c>
      <c r="J141" s="24">
        <f t="shared" si="27"/>
        <v>7.79</v>
      </c>
    </row>
    <row r="142" spans="1:10" s="25" customFormat="1" ht="47.25">
      <c r="A142" s="35" t="s">
        <v>364</v>
      </c>
      <c r="B142" s="22" t="s">
        <v>63</v>
      </c>
      <c r="C142" s="21" t="s">
        <v>160</v>
      </c>
      <c r="D142" s="22" t="s">
        <v>26</v>
      </c>
      <c r="E142" s="38">
        <f t="shared" si="28"/>
        <v>9086926.6799999997</v>
      </c>
      <c r="F142" s="38">
        <f t="shared" si="28"/>
        <v>9426926.6799999997</v>
      </c>
      <c r="G142" s="38">
        <f t="shared" si="28"/>
        <v>734002.32</v>
      </c>
      <c r="H142" s="38">
        <f t="shared" si="26"/>
        <v>8692924.3599999994</v>
      </c>
      <c r="I142" s="38">
        <f t="shared" si="24"/>
        <v>8.08</v>
      </c>
      <c r="J142" s="38">
        <f t="shared" si="27"/>
        <v>7.79</v>
      </c>
    </row>
    <row r="143" spans="1:10" s="25" customFormat="1" ht="47.25">
      <c r="A143" s="35" t="s">
        <v>365</v>
      </c>
      <c r="B143" s="22" t="s">
        <v>63</v>
      </c>
      <c r="C143" s="21" t="s">
        <v>302</v>
      </c>
      <c r="D143" s="22" t="s">
        <v>26</v>
      </c>
      <c r="E143" s="38">
        <f>E144+E147+E149</f>
        <v>9086926.6799999997</v>
      </c>
      <c r="F143" s="38">
        <f>F144+F147+F149</f>
        <v>9426926.6799999997</v>
      </c>
      <c r="G143" s="38">
        <f>G144+G147+G149</f>
        <v>734002.32</v>
      </c>
      <c r="H143" s="38">
        <f t="shared" si="26"/>
        <v>8692924.3599999994</v>
      </c>
      <c r="I143" s="38">
        <f t="shared" si="24"/>
        <v>8.08</v>
      </c>
      <c r="J143" s="38">
        <f t="shared" si="27"/>
        <v>7.79</v>
      </c>
    </row>
    <row r="144" spans="1:10" s="25" customFormat="1" ht="78.75">
      <c r="A144" s="22" t="s">
        <v>301</v>
      </c>
      <c r="B144" s="22" t="s">
        <v>63</v>
      </c>
      <c r="C144" s="21" t="s">
        <v>300</v>
      </c>
      <c r="D144" s="22" t="s">
        <v>26</v>
      </c>
      <c r="E144" s="24">
        <f>E146+E145</f>
        <v>3983473.92</v>
      </c>
      <c r="F144" s="24">
        <f>F146+F145</f>
        <v>4323473.92</v>
      </c>
      <c r="G144" s="24">
        <f>G146+G145</f>
        <v>734002.32</v>
      </c>
      <c r="H144" s="24">
        <f t="shared" si="26"/>
        <v>3589471.6</v>
      </c>
      <c r="I144" s="24">
        <f t="shared" si="24"/>
        <v>18.43</v>
      </c>
      <c r="J144" s="24">
        <f t="shared" si="27"/>
        <v>16.98</v>
      </c>
    </row>
    <row r="145" spans="1:10" s="25" customFormat="1" ht="31.5">
      <c r="A145" s="21" t="s">
        <v>117</v>
      </c>
      <c r="B145" s="22" t="s">
        <v>63</v>
      </c>
      <c r="C145" s="21" t="s">
        <v>300</v>
      </c>
      <c r="D145" s="22" t="s">
        <v>118</v>
      </c>
      <c r="E145" s="24">
        <v>0</v>
      </c>
      <c r="F145" s="24">
        <v>340000</v>
      </c>
      <c r="G145" s="24">
        <v>250090</v>
      </c>
      <c r="H145" s="24">
        <f t="shared" si="26"/>
        <v>89910</v>
      </c>
      <c r="I145" s="24" t="s">
        <v>559</v>
      </c>
      <c r="J145" s="24">
        <f t="shared" si="27"/>
        <v>73.56</v>
      </c>
    </row>
    <row r="146" spans="1:10" s="68" customFormat="1" ht="47.25">
      <c r="A146" s="21" t="s">
        <v>103</v>
      </c>
      <c r="B146" s="22" t="s">
        <v>63</v>
      </c>
      <c r="C146" s="21" t="s">
        <v>300</v>
      </c>
      <c r="D146" s="22" t="s">
        <v>82</v>
      </c>
      <c r="E146" s="24">
        <v>3983473.92</v>
      </c>
      <c r="F146" s="24">
        <v>3983473.92</v>
      </c>
      <c r="G146" s="24">
        <v>483912.32</v>
      </c>
      <c r="H146" s="24">
        <f t="shared" si="26"/>
        <v>3499561.6</v>
      </c>
      <c r="I146" s="24">
        <f t="shared" ref="I146:I177" si="29">$G146/$E146*100</f>
        <v>12.15</v>
      </c>
      <c r="J146" s="24">
        <f t="shared" si="27"/>
        <v>12.15</v>
      </c>
    </row>
    <row r="147" spans="1:10" s="68" customFormat="1" ht="63">
      <c r="A147" s="22" t="s">
        <v>254</v>
      </c>
      <c r="B147" s="22" t="s">
        <v>63</v>
      </c>
      <c r="C147" s="21" t="s">
        <v>255</v>
      </c>
      <c r="D147" s="22" t="s">
        <v>26</v>
      </c>
      <c r="E147" s="24">
        <f>E148</f>
        <v>4848280.12</v>
      </c>
      <c r="F147" s="24">
        <f>F148</f>
        <v>4848280.12</v>
      </c>
      <c r="G147" s="24">
        <f>G148</f>
        <v>0</v>
      </c>
      <c r="H147" s="24">
        <f t="shared" si="26"/>
        <v>4848280.12</v>
      </c>
      <c r="I147" s="24">
        <f t="shared" si="29"/>
        <v>0</v>
      </c>
      <c r="J147" s="24">
        <f t="shared" si="27"/>
        <v>0</v>
      </c>
    </row>
    <row r="148" spans="1:10" s="25" customFormat="1" ht="47.25">
      <c r="A148" s="21" t="s">
        <v>103</v>
      </c>
      <c r="B148" s="22" t="s">
        <v>63</v>
      </c>
      <c r="C148" s="21" t="s">
        <v>255</v>
      </c>
      <c r="D148" s="22" t="s">
        <v>82</v>
      </c>
      <c r="E148" s="24">
        <v>4848280.12</v>
      </c>
      <c r="F148" s="24">
        <v>4848280.12</v>
      </c>
      <c r="G148" s="24">
        <v>0</v>
      </c>
      <c r="H148" s="24">
        <f t="shared" si="26"/>
        <v>4848280.12</v>
      </c>
      <c r="I148" s="24">
        <f t="shared" si="29"/>
        <v>0</v>
      </c>
      <c r="J148" s="24">
        <f t="shared" si="27"/>
        <v>0</v>
      </c>
    </row>
    <row r="149" spans="1:10" s="25" customFormat="1" ht="63">
      <c r="A149" s="22" t="s">
        <v>256</v>
      </c>
      <c r="B149" s="22" t="s">
        <v>63</v>
      </c>
      <c r="C149" s="21" t="s">
        <v>255</v>
      </c>
      <c r="D149" s="22" t="s">
        <v>26</v>
      </c>
      <c r="E149" s="24">
        <f>E150</f>
        <v>255172.64</v>
      </c>
      <c r="F149" s="24">
        <f>F150</f>
        <v>255172.64</v>
      </c>
      <c r="G149" s="24">
        <f>G150</f>
        <v>0</v>
      </c>
      <c r="H149" s="24">
        <f t="shared" si="26"/>
        <v>255172.64</v>
      </c>
      <c r="I149" s="24">
        <f t="shared" si="29"/>
        <v>0</v>
      </c>
      <c r="J149" s="24">
        <f t="shared" si="27"/>
        <v>0</v>
      </c>
    </row>
    <row r="150" spans="1:10" s="25" customFormat="1" ht="47.25">
      <c r="A150" s="21" t="s">
        <v>103</v>
      </c>
      <c r="B150" s="22" t="s">
        <v>63</v>
      </c>
      <c r="C150" s="21" t="s">
        <v>255</v>
      </c>
      <c r="D150" s="22" t="s">
        <v>82</v>
      </c>
      <c r="E150" s="24">
        <v>255172.64</v>
      </c>
      <c r="F150" s="24">
        <v>255172.64</v>
      </c>
      <c r="G150" s="24">
        <v>0</v>
      </c>
      <c r="H150" s="24">
        <f t="shared" si="26"/>
        <v>255172.64</v>
      </c>
      <c r="I150" s="24">
        <f t="shared" si="29"/>
        <v>0</v>
      </c>
      <c r="J150" s="24">
        <f t="shared" si="27"/>
        <v>0</v>
      </c>
    </row>
    <row r="151" spans="1:10" s="25" customFormat="1" ht="63">
      <c r="A151" s="70" t="s">
        <v>278</v>
      </c>
      <c r="B151" s="22" t="s">
        <v>63</v>
      </c>
      <c r="C151" s="23" t="s">
        <v>194</v>
      </c>
      <c r="D151" s="22" t="s">
        <v>26</v>
      </c>
      <c r="E151" s="24">
        <f>E152</f>
        <v>3387.08</v>
      </c>
      <c r="F151" s="24">
        <f>F152</f>
        <v>3387.08</v>
      </c>
      <c r="G151" s="24">
        <f>G152</f>
        <v>0</v>
      </c>
      <c r="H151" s="24">
        <f t="shared" si="26"/>
        <v>3387.08</v>
      </c>
      <c r="I151" s="24">
        <f t="shared" si="29"/>
        <v>0</v>
      </c>
      <c r="J151" s="24">
        <f t="shared" si="27"/>
        <v>0</v>
      </c>
    </row>
    <row r="152" spans="1:10" s="25" customFormat="1" ht="31.5">
      <c r="A152" s="93" t="s">
        <v>117</v>
      </c>
      <c r="B152" s="22" t="s">
        <v>63</v>
      </c>
      <c r="C152" s="23" t="s">
        <v>194</v>
      </c>
      <c r="D152" s="22" t="s">
        <v>118</v>
      </c>
      <c r="E152" s="41">
        <v>3387.08</v>
      </c>
      <c r="F152" s="41">
        <v>3387.08</v>
      </c>
      <c r="G152" s="41">
        <v>0</v>
      </c>
      <c r="H152" s="41">
        <f t="shared" si="26"/>
        <v>3387.08</v>
      </c>
      <c r="I152" s="41">
        <f t="shared" si="29"/>
        <v>0</v>
      </c>
      <c r="J152" s="41">
        <f t="shared" si="27"/>
        <v>0</v>
      </c>
    </row>
    <row r="153" spans="1:10" s="25" customFormat="1" ht="15.75">
      <c r="A153" s="21" t="s">
        <v>90</v>
      </c>
      <c r="B153" s="22" t="s">
        <v>91</v>
      </c>
      <c r="C153" s="22" t="s">
        <v>146</v>
      </c>
      <c r="D153" s="22" t="s">
        <v>26</v>
      </c>
      <c r="E153" s="38">
        <f t="shared" ref="E153:G154" si="30">E154</f>
        <v>150219000</v>
      </c>
      <c r="F153" s="38">
        <f t="shared" si="30"/>
        <v>150219000</v>
      </c>
      <c r="G153" s="38">
        <f t="shared" si="30"/>
        <v>4648828.12</v>
      </c>
      <c r="H153" s="38">
        <f t="shared" si="26"/>
        <v>145570171.88</v>
      </c>
      <c r="I153" s="38">
        <f t="shared" si="29"/>
        <v>3.09</v>
      </c>
      <c r="J153" s="38">
        <f t="shared" si="27"/>
        <v>3.09</v>
      </c>
    </row>
    <row r="154" spans="1:10" s="25" customFormat="1" ht="47.25">
      <c r="A154" s="35" t="s">
        <v>363</v>
      </c>
      <c r="B154" s="22" t="s">
        <v>91</v>
      </c>
      <c r="C154" s="22" t="s">
        <v>159</v>
      </c>
      <c r="D154" s="22" t="s">
        <v>26</v>
      </c>
      <c r="E154" s="38">
        <f t="shared" si="30"/>
        <v>150219000</v>
      </c>
      <c r="F154" s="38">
        <f t="shared" si="30"/>
        <v>150219000</v>
      </c>
      <c r="G154" s="38">
        <f t="shared" si="30"/>
        <v>4648828.12</v>
      </c>
      <c r="H154" s="38">
        <f t="shared" si="26"/>
        <v>145570171.88</v>
      </c>
      <c r="I154" s="38">
        <f t="shared" si="29"/>
        <v>3.09</v>
      </c>
      <c r="J154" s="38">
        <f t="shared" si="27"/>
        <v>3.09</v>
      </c>
    </row>
    <row r="155" spans="1:10" s="25" customFormat="1" ht="47.25">
      <c r="A155" s="22" t="s">
        <v>366</v>
      </c>
      <c r="B155" s="22" t="s">
        <v>91</v>
      </c>
      <c r="C155" s="22" t="s">
        <v>161</v>
      </c>
      <c r="D155" s="22" t="s">
        <v>26</v>
      </c>
      <c r="E155" s="38">
        <f>E156+E161</f>
        <v>150219000</v>
      </c>
      <c r="F155" s="38">
        <f>F156+F161</f>
        <v>150219000</v>
      </c>
      <c r="G155" s="38">
        <f>G156+G161</f>
        <v>4648828.12</v>
      </c>
      <c r="H155" s="38">
        <f t="shared" si="26"/>
        <v>145570171.88</v>
      </c>
      <c r="I155" s="38">
        <f t="shared" si="29"/>
        <v>3.09</v>
      </c>
      <c r="J155" s="38">
        <f t="shared" si="27"/>
        <v>3.09</v>
      </c>
    </row>
    <row r="156" spans="1:10" s="25" customFormat="1" ht="31.5">
      <c r="A156" s="34" t="s">
        <v>281</v>
      </c>
      <c r="B156" s="22" t="s">
        <v>91</v>
      </c>
      <c r="C156" s="62" t="s">
        <v>205</v>
      </c>
      <c r="D156" s="22" t="s">
        <v>26</v>
      </c>
      <c r="E156" s="38">
        <f>E157+E159</f>
        <v>120000000</v>
      </c>
      <c r="F156" s="38">
        <f>F157+F159</f>
        <v>120000000</v>
      </c>
      <c r="G156" s="38">
        <f>G157+G159</f>
        <v>0</v>
      </c>
      <c r="H156" s="38">
        <f t="shared" si="26"/>
        <v>120000000</v>
      </c>
      <c r="I156" s="38">
        <f t="shared" si="29"/>
        <v>0</v>
      </c>
      <c r="J156" s="38">
        <f t="shared" si="27"/>
        <v>0</v>
      </c>
    </row>
    <row r="157" spans="1:10" s="25" customFormat="1" ht="78.75">
      <c r="A157" s="34" t="s">
        <v>279</v>
      </c>
      <c r="B157" s="22" t="s">
        <v>91</v>
      </c>
      <c r="C157" s="62" t="s">
        <v>538</v>
      </c>
      <c r="D157" s="22" t="s">
        <v>26</v>
      </c>
      <c r="E157" s="24">
        <f>E158</f>
        <v>108000000</v>
      </c>
      <c r="F157" s="24">
        <f>F158</f>
        <v>108000000</v>
      </c>
      <c r="G157" s="24">
        <f>G158</f>
        <v>0</v>
      </c>
      <c r="H157" s="24">
        <f t="shared" si="26"/>
        <v>108000000</v>
      </c>
      <c r="I157" s="24">
        <f t="shared" si="29"/>
        <v>0</v>
      </c>
      <c r="J157" s="24">
        <f t="shared" si="27"/>
        <v>0</v>
      </c>
    </row>
    <row r="158" spans="1:10" s="25" customFormat="1" ht="31.5">
      <c r="A158" s="26" t="s">
        <v>117</v>
      </c>
      <c r="B158" s="22" t="s">
        <v>91</v>
      </c>
      <c r="C158" s="62" t="s">
        <v>538</v>
      </c>
      <c r="D158" s="22" t="s">
        <v>118</v>
      </c>
      <c r="E158" s="24">
        <v>108000000</v>
      </c>
      <c r="F158" s="24">
        <v>108000000</v>
      </c>
      <c r="G158" s="24">
        <v>0</v>
      </c>
      <c r="H158" s="24">
        <f t="shared" si="26"/>
        <v>108000000</v>
      </c>
      <c r="I158" s="24">
        <f t="shared" si="29"/>
        <v>0</v>
      </c>
      <c r="J158" s="24">
        <f t="shared" si="27"/>
        <v>0</v>
      </c>
    </row>
    <row r="159" spans="1:10" s="25" customFormat="1" ht="94.5">
      <c r="A159" s="52" t="s">
        <v>280</v>
      </c>
      <c r="B159" s="22" t="s">
        <v>91</v>
      </c>
      <c r="C159" s="62" t="s">
        <v>538</v>
      </c>
      <c r="D159" s="22" t="s">
        <v>26</v>
      </c>
      <c r="E159" s="24">
        <f>E160</f>
        <v>12000000</v>
      </c>
      <c r="F159" s="24">
        <f>F160</f>
        <v>12000000</v>
      </c>
      <c r="G159" s="24">
        <f>G160</f>
        <v>0</v>
      </c>
      <c r="H159" s="24">
        <f t="shared" si="26"/>
        <v>12000000</v>
      </c>
      <c r="I159" s="24">
        <f t="shared" si="29"/>
        <v>0</v>
      </c>
      <c r="J159" s="24">
        <f t="shared" si="27"/>
        <v>0</v>
      </c>
    </row>
    <row r="160" spans="1:10" s="25" customFormat="1" ht="31.5">
      <c r="A160" s="93" t="s">
        <v>117</v>
      </c>
      <c r="B160" s="22" t="s">
        <v>91</v>
      </c>
      <c r="C160" s="62" t="s">
        <v>538</v>
      </c>
      <c r="D160" s="22" t="s">
        <v>118</v>
      </c>
      <c r="E160" s="24">
        <v>12000000</v>
      </c>
      <c r="F160" s="24">
        <v>12000000</v>
      </c>
      <c r="G160" s="24">
        <v>0</v>
      </c>
      <c r="H160" s="24">
        <f t="shared" si="26"/>
        <v>12000000</v>
      </c>
      <c r="I160" s="24">
        <f t="shared" si="29"/>
        <v>0</v>
      </c>
      <c r="J160" s="24">
        <f t="shared" si="27"/>
        <v>0</v>
      </c>
    </row>
    <row r="161" spans="1:10" s="25" customFormat="1" ht="31.5">
      <c r="A161" s="96" t="s">
        <v>367</v>
      </c>
      <c r="B161" s="22" t="s">
        <v>91</v>
      </c>
      <c r="C161" s="23" t="s">
        <v>182</v>
      </c>
      <c r="D161" s="22" t="s">
        <v>26</v>
      </c>
      <c r="E161" s="38">
        <f>E162+E164+E166</f>
        <v>30219000</v>
      </c>
      <c r="F161" s="38">
        <f>F162+F164+F166</f>
        <v>30219000</v>
      </c>
      <c r="G161" s="38">
        <f>G162+G164+G166</f>
        <v>4648828.12</v>
      </c>
      <c r="H161" s="38">
        <f t="shared" si="26"/>
        <v>25570171.879999999</v>
      </c>
      <c r="I161" s="38">
        <f t="shared" si="29"/>
        <v>15.38</v>
      </c>
      <c r="J161" s="38">
        <f t="shared" si="27"/>
        <v>15.38</v>
      </c>
    </row>
    <row r="162" spans="1:10" s="36" customFormat="1" ht="47.25">
      <c r="A162" s="21" t="s">
        <v>369</v>
      </c>
      <c r="B162" s="22" t="s">
        <v>91</v>
      </c>
      <c r="C162" s="22" t="s">
        <v>162</v>
      </c>
      <c r="D162" s="22" t="s">
        <v>26</v>
      </c>
      <c r="E162" s="24">
        <f>E163</f>
        <v>20907422.010000002</v>
      </c>
      <c r="F162" s="24">
        <f>F163</f>
        <v>20907422.010000002</v>
      </c>
      <c r="G162" s="24">
        <f>G163</f>
        <v>954411.12</v>
      </c>
      <c r="H162" s="24">
        <f t="shared" si="26"/>
        <v>19953010.890000001</v>
      </c>
      <c r="I162" s="24">
        <f t="shared" si="29"/>
        <v>4.5599999999999996</v>
      </c>
      <c r="J162" s="24">
        <f t="shared" si="27"/>
        <v>4.5599999999999996</v>
      </c>
    </row>
    <row r="163" spans="1:10" s="36" customFormat="1" ht="31.5">
      <c r="A163" s="26" t="s">
        <v>117</v>
      </c>
      <c r="B163" s="22" t="s">
        <v>91</v>
      </c>
      <c r="C163" s="22" t="s">
        <v>162</v>
      </c>
      <c r="D163" s="22" t="s">
        <v>118</v>
      </c>
      <c r="E163" s="24">
        <v>20907422.010000002</v>
      </c>
      <c r="F163" s="24">
        <v>20907422.010000002</v>
      </c>
      <c r="G163" s="24">
        <v>954411.12</v>
      </c>
      <c r="H163" s="24">
        <f t="shared" si="26"/>
        <v>19953010.890000001</v>
      </c>
      <c r="I163" s="24">
        <f t="shared" si="29"/>
        <v>4.5599999999999996</v>
      </c>
      <c r="J163" s="24">
        <f t="shared" si="27"/>
        <v>4.5599999999999996</v>
      </c>
    </row>
    <row r="164" spans="1:10" s="25" customFormat="1" ht="47.25">
      <c r="A164" s="20" t="s">
        <v>368</v>
      </c>
      <c r="B164" s="22" t="s">
        <v>91</v>
      </c>
      <c r="C164" s="23" t="s">
        <v>163</v>
      </c>
      <c r="D164" s="22" t="s">
        <v>26</v>
      </c>
      <c r="E164" s="24">
        <f>E165</f>
        <v>9065700</v>
      </c>
      <c r="F164" s="24">
        <f>F165</f>
        <v>9065700</v>
      </c>
      <c r="G164" s="24">
        <f>G165</f>
        <v>3694417</v>
      </c>
      <c r="H164" s="24">
        <f t="shared" si="26"/>
        <v>5371283</v>
      </c>
      <c r="I164" s="24">
        <f t="shared" si="29"/>
        <v>40.75</v>
      </c>
      <c r="J164" s="24">
        <f t="shared" si="27"/>
        <v>40.75</v>
      </c>
    </row>
    <row r="165" spans="1:10" s="25" customFormat="1" ht="31.5">
      <c r="A165" s="26" t="s">
        <v>117</v>
      </c>
      <c r="B165" s="22" t="s">
        <v>91</v>
      </c>
      <c r="C165" s="23" t="s">
        <v>163</v>
      </c>
      <c r="D165" s="22" t="s">
        <v>118</v>
      </c>
      <c r="E165" s="24">
        <v>9065700</v>
      </c>
      <c r="F165" s="24">
        <v>9065700</v>
      </c>
      <c r="G165" s="24">
        <v>3694417</v>
      </c>
      <c r="H165" s="24">
        <f t="shared" si="26"/>
        <v>5371283</v>
      </c>
      <c r="I165" s="24">
        <f t="shared" si="29"/>
        <v>40.75</v>
      </c>
      <c r="J165" s="24">
        <f t="shared" si="27"/>
        <v>40.75</v>
      </c>
    </row>
    <row r="166" spans="1:10" s="25" customFormat="1" ht="110.25">
      <c r="A166" s="21" t="s">
        <v>463</v>
      </c>
      <c r="B166" s="22" t="s">
        <v>91</v>
      </c>
      <c r="C166" s="22" t="s">
        <v>464</v>
      </c>
      <c r="D166" s="22" t="s">
        <v>26</v>
      </c>
      <c r="E166" s="24">
        <f>E167</f>
        <v>245877.99</v>
      </c>
      <c r="F166" s="24">
        <f>F167</f>
        <v>245877.99</v>
      </c>
      <c r="G166" s="24">
        <f>G167</f>
        <v>0</v>
      </c>
      <c r="H166" s="24">
        <f t="shared" si="26"/>
        <v>245877.99</v>
      </c>
      <c r="I166" s="24">
        <f t="shared" si="29"/>
        <v>0</v>
      </c>
      <c r="J166" s="24">
        <f t="shared" si="27"/>
        <v>0</v>
      </c>
    </row>
    <row r="167" spans="1:10" s="36" customFormat="1" ht="47.25">
      <c r="A167" s="26" t="s">
        <v>440</v>
      </c>
      <c r="B167" s="22" t="s">
        <v>91</v>
      </c>
      <c r="C167" s="22" t="s">
        <v>464</v>
      </c>
      <c r="D167" s="22" t="s">
        <v>125</v>
      </c>
      <c r="E167" s="24">
        <v>245877.99</v>
      </c>
      <c r="F167" s="24">
        <v>245877.99</v>
      </c>
      <c r="G167" s="24">
        <v>0</v>
      </c>
      <c r="H167" s="24">
        <f t="shared" si="26"/>
        <v>245877.99</v>
      </c>
      <c r="I167" s="24">
        <f t="shared" si="29"/>
        <v>0</v>
      </c>
      <c r="J167" s="24">
        <f t="shared" si="27"/>
        <v>0</v>
      </c>
    </row>
    <row r="168" spans="1:10" s="36" customFormat="1" ht="15.75">
      <c r="A168" s="60" t="s">
        <v>294</v>
      </c>
      <c r="B168" s="35" t="s">
        <v>295</v>
      </c>
      <c r="C168" s="34" t="s">
        <v>146</v>
      </c>
      <c r="D168" s="63" t="s">
        <v>26</v>
      </c>
      <c r="E168" s="24">
        <f t="shared" ref="E168:G172" si="31">E169</f>
        <v>4016.6</v>
      </c>
      <c r="F168" s="24">
        <f t="shared" si="31"/>
        <v>4016.6</v>
      </c>
      <c r="G168" s="24">
        <f t="shared" si="31"/>
        <v>0</v>
      </c>
      <c r="H168" s="24">
        <f t="shared" si="26"/>
        <v>4016.6</v>
      </c>
      <c r="I168" s="24">
        <f t="shared" si="29"/>
        <v>0</v>
      </c>
      <c r="J168" s="24">
        <f t="shared" ref="J168:J198" si="32">$G168/$F168*100</f>
        <v>0</v>
      </c>
    </row>
    <row r="169" spans="1:10" s="36" customFormat="1" ht="63">
      <c r="A169" s="35" t="s">
        <v>370</v>
      </c>
      <c r="B169" s="35" t="s">
        <v>295</v>
      </c>
      <c r="C169" s="23" t="s">
        <v>166</v>
      </c>
      <c r="D169" s="63" t="s">
        <v>26</v>
      </c>
      <c r="E169" s="24">
        <f t="shared" si="31"/>
        <v>4016.6</v>
      </c>
      <c r="F169" s="24">
        <f t="shared" si="31"/>
        <v>4016.6</v>
      </c>
      <c r="G169" s="24">
        <f t="shared" si="31"/>
        <v>0</v>
      </c>
      <c r="H169" s="24">
        <f t="shared" si="26"/>
        <v>4016.6</v>
      </c>
      <c r="I169" s="24">
        <f t="shared" si="29"/>
        <v>0</v>
      </c>
      <c r="J169" s="24">
        <f t="shared" si="32"/>
        <v>0</v>
      </c>
    </row>
    <row r="170" spans="1:10" s="25" customFormat="1" ht="47.25">
      <c r="A170" s="35" t="s">
        <v>371</v>
      </c>
      <c r="B170" s="35" t="s">
        <v>295</v>
      </c>
      <c r="C170" s="23" t="s">
        <v>296</v>
      </c>
      <c r="D170" s="63" t="s">
        <v>26</v>
      </c>
      <c r="E170" s="24">
        <f t="shared" si="31"/>
        <v>4016.6</v>
      </c>
      <c r="F170" s="24">
        <f t="shared" si="31"/>
        <v>4016.6</v>
      </c>
      <c r="G170" s="24">
        <f t="shared" si="31"/>
        <v>0</v>
      </c>
      <c r="H170" s="24">
        <f t="shared" si="26"/>
        <v>4016.6</v>
      </c>
      <c r="I170" s="24">
        <f t="shared" si="29"/>
        <v>0</v>
      </c>
      <c r="J170" s="24">
        <f t="shared" si="32"/>
        <v>0</v>
      </c>
    </row>
    <row r="171" spans="1:10" s="25" customFormat="1" ht="31.5">
      <c r="A171" s="70" t="s">
        <v>297</v>
      </c>
      <c r="B171" s="35" t="s">
        <v>295</v>
      </c>
      <c r="C171" s="23" t="s">
        <v>298</v>
      </c>
      <c r="D171" s="63" t="s">
        <v>26</v>
      </c>
      <c r="E171" s="24">
        <f t="shared" si="31"/>
        <v>4016.6</v>
      </c>
      <c r="F171" s="24">
        <f t="shared" si="31"/>
        <v>4016.6</v>
      </c>
      <c r="G171" s="24">
        <f t="shared" si="31"/>
        <v>0</v>
      </c>
      <c r="H171" s="24">
        <f t="shared" si="26"/>
        <v>4016.6</v>
      </c>
      <c r="I171" s="24">
        <f t="shared" si="29"/>
        <v>0</v>
      </c>
      <c r="J171" s="24">
        <f t="shared" si="32"/>
        <v>0</v>
      </c>
    </row>
    <row r="172" spans="1:10" s="25" customFormat="1" ht="31.5">
      <c r="A172" s="106" t="s">
        <v>299</v>
      </c>
      <c r="B172" s="64" t="s">
        <v>295</v>
      </c>
      <c r="C172" s="65" t="s">
        <v>510</v>
      </c>
      <c r="D172" s="66" t="s">
        <v>26</v>
      </c>
      <c r="E172" s="67">
        <f t="shared" si="31"/>
        <v>4016.6</v>
      </c>
      <c r="F172" s="67">
        <f t="shared" si="31"/>
        <v>4016.6</v>
      </c>
      <c r="G172" s="67">
        <f t="shared" si="31"/>
        <v>0</v>
      </c>
      <c r="H172" s="67">
        <f t="shared" si="26"/>
        <v>4016.6</v>
      </c>
      <c r="I172" s="67">
        <f t="shared" si="29"/>
        <v>0</v>
      </c>
      <c r="J172" s="67">
        <f t="shared" si="32"/>
        <v>0</v>
      </c>
    </row>
    <row r="173" spans="1:10" s="36" customFormat="1" ht="31.5" outlineLevel="5">
      <c r="A173" s="107" t="s">
        <v>117</v>
      </c>
      <c r="B173" s="64" t="s">
        <v>295</v>
      </c>
      <c r="C173" s="113" t="s">
        <v>510</v>
      </c>
      <c r="D173" s="66" t="s">
        <v>118</v>
      </c>
      <c r="E173" s="67">
        <v>4016.6</v>
      </c>
      <c r="F173" s="67">
        <v>4016.6</v>
      </c>
      <c r="G173" s="67">
        <v>0</v>
      </c>
      <c r="H173" s="67">
        <f t="shared" si="26"/>
        <v>4016.6</v>
      </c>
      <c r="I173" s="67">
        <f t="shared" si="29"/>
        <v>0</v>
      </c>
      <c r="J173" s="67">
        <f t="shared" si="32"/>
        <v>0</v>
      </c>
    </row>
    <row r="174" spans="1:10" s="36" customFormat="1" ht="15.75" outlineLevel="5">
      <c r="A174" s="110" t="s">
        <v>135</v>
      </c>
      <c r="B174" s="69" t="s">
        <v>136</v>
      </c>
      <c r="C174" s="114" t="s">
        <v>146</v>
      </c>
      <c r="D174" s="39" t="s">
        <v>26</v>
      </c>
      <c r="E174" s="45">
        <f>E175+E195+E265+E230</f>
        <v>71414481.079999998</v>
      </c>
      <c r="F174" s="45">
        <f>F175+F195+F265+F230</f>
        <v>97819560.159999996</v>
      </c>
      <c r="G174" s="45">
        <f>G175+G195+G265+G230</f>
        <v>5267841.4800000004</v>
      </c>
      <c r="H174" s="45">
        <f t="shared" si="26"/>
        <v>92551718.680000007</v>
      </c>
      <c r="I174" s="45">
        <f t="shared" si="29"/>
        <v>7.38</v>
      </c>
      <c r="J174" s="45">
        <f t="shared" si="32"/>
        <v>5.39</v>
      </c>
    </row>
    <row r="175" spans="1:10" s="36" customFormat="1" ht="15.75" outlineLevel="5">
      <c r="A175" s="112" t="s">
        <v>137</v>
      </c>
      <c r="B175" s="22" t="s">
        <v>138</v>
      </c>
      <c r="C175" s="21" t="s">
        <v>146</v>
      </c>
      <c r="D175" s="22" t="s">
        <v>26</v>
      </c>
      <c r="E175" s="38">
        <f>E176+E190</f>
        <v>11691200.470000001</v>
      </c>
      <c r="F175" s="38">
        <f>F176+F190</f>
        <v>12381327.59</v>
      </c>
      <c r="G175" s="38">
        <f>G176+G190</f>
        <v>2884526.26</v>
      </c>
      <c r="H175" s="38">
        <f t="shared" si="26"/>
        <v>9496801.3300000001</v>
      </c>
      <c r="I175" s="38">
        <f t="shared" si="29"/>
        <v>24.67</v>
      </c>
      <c r="J175" s="38">
        <f t="shared" si="32"/>
        <v>23.3</v>
      </c>
    </row>
    <row r="176" spans="1:10" s="36" customFormat="1" ht="63" outlineLevel="5">
      <c r="A176" s="34" t="s">
        <v>383</v>
      </c>
      <c r="B176" s="22" t="s">
        <v>138</v>
      </c>
      <c r="C176" s="21" t="s">
        <v>167</v>
      </c>
      <c r="D176" s="22" t="s">
        <v>26</v>
      </c>
      <c r="E176" s="38">
        <f>E177</f>
        <v>7691200.4699999997</v>
      </c>
      <c r="F176" s="38">
        <f>F177</f>
        <v>7691200.4699999997</v>
      </c>
      <c r="G176" s="38">
        <f>G177</f>
        <v>1411153.14</v>
      </c>
      <c r="H176" s="38">
        <f t="shared" si="26"/>
        <v>6280047.3300000001</v>
      </c>
      <c r="I176" s="38">
        <f t="shared" si="29"/>
        <v>18.350000000000001</v>
      </c>
      <c r="J176" s="38">
        <f t="shared" si="32"/>
        <v>18.350000000000001</v>
      </c>
    </row>
    <row r="177" spans="1:10" s="36" customFormat="1" ht="47.25">
      <c r="A177" s="71" t="s">
        <v>429</v>
      </c>
      <c r="B177" s="22" t="s">
        <v>138</v>
      </c>
      <c r="C177" s="23" t="s">
        <v>175</v>
      </c>
      <c r="D177" s="37" t="s">
        <v>26</v>
      </c>
      <c r="E177" s="24">
        <f>E178+E186</f>
        <v>7691200.4699999997</v>
      </c>
      <c r="F177" s="24">
        <f>F178+F186</f>
        <v>7691200.4699999997</v>
      </c>
      <c r="G177" s="24">
        <f>G178+G186</f>
        <v>1411153.14</v>
      </c>
      <c r="H177" s="24">
        <f t="shared" si="26"/>
        <v>6280047.3300000001</v>
      </c>
      <c r="I177" s="24">
        <f t="shared" si="29"/>
        <v>18.350000000000001</v>
      </c>
      <c r="J177" s="24">
        <f t="shared" si="32"/>
        <v>18.350000000000001</v>
      </c>
    </row>
    <row r="178" spans="1:10" s="36" customFormat="1" ht="31.5">
      <c r="A178" s="20" t="s">
        <v>430</v>
      </c>
      <c r="B178" s="22" t="s">
        <v>138</v>
      </c>
      <c r="C178" s="23" t="s">
        <v>431</v>
      </c>
      <c r="D178" s="37" t="s">
        <v>26</v>
      </c>
      <c r="E178" s="24">
        <f>E179+E181+E184</f>
        <v>4487200.47</v>
      </c>
      <c r="F178" s="24">
        <f>F179+F181+F184</f>
        <v>4487200.47</v>
      </c>
      <c r="G178" s="24">
        <f>G179+G181+G184</f>
        <v>1012890.8</v>
      </c>
      <c r="H178" s="24">
        <f t="shared" si="26"/>
        <v>3474309.67</v>
      </c>
      <c r="I178" s="24">
        <f t="shared" ref="I178:I209" si="33">$G178/$E178*100</f>
        <v>22.57</v>
      </c>
      <c r="J178" s="24">
        <f t="shared" si="32"/>
        <v>22.57</v>
      </c>
    </row>
    <row r="179" spans="1:10" s="36" customFormat="1" ht="31.5">
      <c r="A179" s="71" t="s">
        <v>190</v>
      </c>
      <c r="B179" s="22" t="s">
        <v>138</v>
      </c>
      <c r="C179" s="20" t="s">
        <v>191</v>
      </c>
      <c r="D179" s="37" t="s">
        <v>26</v>
      </c>
      <c r="E179" s="24">
        <f>E180</f>
        <v>850000</v>
      </c>
      <c r="F179" s="24">
        <f>F180</f>
        <v>850000</v>
      </c>
      <c r="G179" s="24">
        <f>G180</f>
        <v>0</v>
      </c>
      <c r="H179" s="24">
        <f t="shared" si="26"/>
        <v>850000</v>
      </c>
      <c r="I179" s="24">
        <f t="shared" si="33"/>
        <v>0</v>
      </c>
      <c r="J179" s="24">
        <f t="shared" si="32"/>
        <v>0</v>
      </c>
    </row>
    <row r="180" spans="1:10" s="36" customFormat="1" ht="47.25">
      <c r="A180" s="21" t="s">
        <v>103</v>
      </c>
      <c r="B180" s="22" t="s">
        <v>138</v>
      </c>
      <c r="C180" s="20" t="s">
        <v>191</v>
      </c>
      <c r="D180" s="37" t="s">
        <v>82</v>
      </c>
      <c r="E180" s="38">
        <v>850000</v>
      </c>
      <c r="F180" s="38">
        <v>850000</v>
      </c>
      <c r="G180" s="38">
        <v>0</v>
      </c>
      <c r="H180" s="38">
        <f t="shared" si="26"/>
        <v>850000</v>
      </c>
      <c r="I180" s="38">
        <f t="shared" si="33"/>
        <v>0</v>
      </c>
      <c r="J180" s="38">
        <f t="shared" si="32"/>
        <v>0</v>
      </c>
    </row>
    <row r="181" spans="1:10" s="25" customFormat="1" ht="47.25">
      <c r="A181" s="70" t="s">
        <v>434</v>
      </c>
      <c r="B181" s="22" t="s">
        <v>138</v>
      </c>
      <c r="C181" s="20" t="s">
        <v>433</v>
      </c>
      <c r="D181" s="37" t="s">
        <v>26</v>
      </c>
      <c r="E181" s="24">
        <f>E182+E183</f>
        <v>2637200.4700000002</v>
      </c>
      <c r="F181" s="24">
        <f>F182+F183</f>
        <v>2637200.4700000002</v>
      </c>
      <c r="G181" s="24">
        <f>G182+G183</f>
        <v>1012890.8</v>
      </c>
      <c r="H181" s="24">
        <f t="shared" si="26"/>
        <v>1624309.67</v>
      </c>
      <c r="I181" s="24">
        <f t="shared" si="33"/>
        <v>38.409999999999997</v>
      </c>
      <c r="J181" s="24">
        <f t="shared" si="32"/>
        <v>38.409999999999997</v>
      </c>
    </row>
    <row r="182" spans="1:10" s="36" customFormat="1" ht="63" outlineLevel="5">
      <c r="A182" s="21" t="s">
        <v>241</v>
      </c>
      <c r="B182" s="22" t="s">
        <v>138</v>
      </c>
      <c r="C182" s="20" t="s">
        <v>433</v>
      </c>
      <c r="D182" s="37" t="s">
        <v>108</v>
      </c>
      <c r="E182" s="24">
        <v>100000</v>
      </c>
      <c r="F182" s="24">
        <v>300000</v>
      </c>
      <c r="G182" s="24">
        <v>19781.830000000002</v>
      </c>
      <c r="H182" s="24">
        <f t="shared" si="26"/>
        <v>280218.17</v>
      </c>
      <c r="I182" s="24">
        <f t="shared" si="33"/>
        <v>19.78</v>
      </c>
      <c r="J182" s="24">
        <f t="shared" si="32"/>
        <v>6.59</v>
      </c>
    </row>
    <row r="183" spans="1:10" s="36" customFormat="1" ht="47.25" outlineLevel="5">
      <c r="A183" s="21" t="s">
        <v>103</v>
      </c>
      <c r="B183" s="22" t="s">
        <v>138</v>
      </c>
      <c r="C183" s="20" t="s">
        <v>433</v>
      </c>
      <c r="D183" s="37" t="s">
        <v>82</v>
      </c>
      <c r="E183" s="38">
        <v>2537200.4700000002</v>
      </c>
      <c r="F183" s="38">
        <v>2337200.4700000002</v>
      </c>
      <c r="G183" s="38">
        <v>993108.97</v>
      </c>
      <c r="H183" s="38">
        <f t="shared" si="26"/>
        <v>1344091.5</v>
      </c>
      <c r="I183" s="38">
        <f t="shared" si="33"/>
        <v>39.14</v>
      </c>
      <c r="J183" s="38">
        <f t="shared" si="32"/>
        <v>42.49</v>
      </c>
    </row>
    <row r="184" spans="1:10" s="36" customFormat="1" ht="47.25">
      <c r="A184" s="98" t="s">
        <v>512</v>
      </c>
      <c r="B184" s="22" t="s">
        <v>138</v>
      </c>
      <c r="C184" s="20" t="s">
        <v>432</v>
      </c>
      <c r="D184" s="37" t="s">
        <v>26</v>
      </c>
      <c r="E184" s="24">
        <f>E185</f>
        <v>1000000</v>
      </c>
      <c r="F184" s="24">
        <f>F185</f>
        <v>1000000</v>
      </c>
      <c r="G184" s="24">
        <f>G185</f>
        <v>0</v>
      </c>
      <c r="H184" s="24">
        <f t="shared" si="26"/>
        <v>1000000</v>
      </c>
      <c r="I184" s="24">
        <f t="shared" si="33"/>
        <v>0</v>
      </c>
      <c r="J184" s="24">
        <f t="shared" si="32"/>
        <v>0</v>
      </c>
    </row>
    <row r="185" spans="1:10" s="36" customFormat="1" ht="31.5">
      <c r="A185" s="21" t="s">
        <v>128</v>
      </c>
      <c r="B185" s="22" t="s">
        <v>138</v>
      </c>
      <c r="C185" s="100" t="s">
        <v>432</v>
      </c>
      <c r="D185" s="37" t="s">
        <v>129</v>
      </c>
      <c r="E185" s="24">
        <v>1000000</v>
      </c>
      <c r="F185" s="24">
        <v>1000000</v>
      </c>
      <c r="G185" s="24">
        <v>0</v>
      </c>
      <c r="H185" s="24">
        <f t="shared" si="26"/>
        <v>1000000</v>
      </c>
      <c r="I185" s="24">
        <f t="shared" si="33"/>
        <v>0</v>
      </c>
      <c r="J185" s="24">
        <f t="shared" si="32"/>
        <v>0</v>
      </c>
    </row>
    <row r="186" spans="1:10" s="36" customFormat="1" ht="31.5">
      <c r="A186" s="20" t="s">
        <v>435</v>
      </c>
      <c r="B186" s="22" t="s">
        <v>138</v>
      </c>
      <c r="C186" s="72" t="s">
        <v>436</v>
      </c>
      <c r="D186" s="37" t="s">
        <v>26</v>
      </c>
      <c r="E186" s="24">
        <f>E188</f>
        <v>3204000</v>
      </c>
      <c r="F186" s="24">
        <f>F188</f>
        <v>3204000</v>
      </c>
      <c r="G186" s="24">
        <f>G188</f>
        <v>398262.34</v>
      </c>
      <c r="H186" s="24">
        <f t="shared" si="26"/>
        <v>2805737.66</v>
      </c>
      <c r="I186" s="24">
        <f t="shared" si="33"/>
        <v>12.43</v>
      </c>
      <c r="J186" s="24">
        <f t="shared" si="32"/>
        <v>12.43</v>
      </c>
    </row>
    <row r="187" spans="1:10" s="36" customFormat="1" ht="47.25">
      <c r="A187" s="20" t="s">
        <v>439</v>
      </c>
      <c r="B187" s="22" t="s">
        <v>138</v>
      </c>
      <c r="C187" s="72" t="s">
        <v>437</v>
      </c>
      <c r="D187" s="37" t="s">
        <v>26</v>
      </c>
      <c r="E187" s="24">
        <f t="shared" ref="E187:G188" si="34">E188</f>
        <v>3204000</v>
      </c>
      <c r="F187" s="24">
        <f t="shared" si="34"/>
        <v>3204000</v>
      </c>
      <c r="G187" s="24">
        <f t="shared" si="34"/>
        <v>398262.34</v>
      </c>
      <c r="H187" s="24">
        <f t="shared" si="26"/>
        <v>2805737.66</v>
      </c>
      <c r="I187" s="24">
        <f t="shared" si="33"/>
        <v>12.43</v>
      </c>
      <c r="J187" s="24">
        <f t="shared" si="32"/>
        <v>12.43</v>
      </c>
    </row>
    <row r="188" spans="1:10" s="36" customFormat="1" ht="47.25">
      <c r="A188" s="60" t="s">
        <v>142</v>
      </c>
      <c r="B188" s="22" t="s">
        <v>138</v>
      </c>
      <c r="C188" s="115" t="s">
        <v>438</v>
      </c>
      <c r="D188" s="37" t="s">
        <v>26</v>
      </c>
      <c r="E188" s="24">
        <f t="shared" si="34"/>
        <v>3204000</v>
      </c>
      <c r="F188" s="24">
        <f t="shared" si="34"/>
        <v>3204000</v>
      </c>
      <c r="G188" s="24">
        <f t="shared" si="34"/>
        <v>398262.34</v>
      </c>
      <c r="H188" s="24">
        <f t="shared" si="26"/>
        <v>2805737.66</v>
      </c>
      <c r="I188" s="24">
        <f t="shared" si="33"/>
        <v>12.43</v>
      </c>
      <c r="J188" s="24">
        <f t="shared" si="32"/>
        <v>12.43</v>
      </c>
    </row>
    <row r="189" spans="1:10" s="25" customFormat="1" ht="31.5">
      <c r="A189" s="93" t="s">
        <v>117</v>
      </c>
      <c r="B189" s="22" t="s">
        <v>138</v>
      </c>
      <c r="C189" s="21" t="s">
        <v>438</v>
      </c>
      <c r="D189" s="37" t="s">
        <v>118</v>
      </c>
      <c r="E189" s="24">
        <v>3204000</v>
      </c>
      <c r="F189" s="24">
        <v>3204000</v>
      </c>
      <c r="G189" s="24">
        <v>398262.34</v>
      </c>
      <c r="H189" s="24">
        <f t="shared" si="26"/>
        <v>2805737.66</v>
      </c>
      <c r="I189" s="24">
        <f t="shared" si="33"/>
        <v>12.43</v>
      </c>
      <c r="J189" s="24">
        <f t="shared" si="32"/>
        <v>12.43</v>
      </c>
    </row>
    <row r="190" spans="1:10" s="36" customFormat="1" ht="47.25">
      <c r="A190" s="22" t="s">
        <v>356</v>
      </c>
      <c r="B190" s="35" t="s">
        <v>138</v>
      </c>
      <c r="C190" s="35" t="s">
        <v>147</v>
      </c>
      <c r="D190" s="35" t="s">
        <v>26</v>
      </c>
      <c r="E190" s="24">
        <f t="shared" ref="E190:G193" si="35">E191</f>
        <v>4000000</v>
      </c>
      <c r="F190" s="24">
        <f t="shared" si="35"/>
        <v>4690127.12</v>
      </c>
      <c r="G190" s="24">
        <f t="shared" si="35"/>
        <v>1473373.12</v>
      </c>
      <c r="H190" s="24">
        <f t="shared" si="26"/>
        <v>3216754</v>
      </c>
      <c r="I190" s="24">
        <f t="shared" si="33"/>
        <v>36.83</v>
      </c>
      <c r="J190" s="24">
        <f t="shared" si="32"/>
        <v>31.41</v>
      </c>
    </row>
    <row r="191" spans="1:10" s="36" customFormat="1" ht="31.5">
      <c r="A191" s="21" t="s">
        <v>354</v>
      </c>
      <c r="B191" s="35" t="s">
        <v>138</v>
      </c>
      <c r="C191" s="35" t="s">
        <v>276</v>
      </c>
      <c r="D191" s="35" t="s">
        <v>26</v>
      </c>
      <c r="E191" s="24">
        <f t="shared" si="35"/>
        <v>4000000</v>
      </c>
      <c r="F191" s="24">
        <f t="shared" si="35"/>
        <v>4690127.12</v>
      </c>
      <c r="G191" s="24">
        <f t="shared" si="35"/>
        <v>1473373.12</v>
      </c>
      <c r="H191" s="24">
        <f t="shared" si="26"/>
        <v>3216754</v>
      </c>
      <c r="I191" s="24">
        <f t="shared" si="33"/>
        <v>36.83</v>
      </c>
      <c r="J191" s="24">
        <f t="shared" si="32"/>
        <v>31.41</v>
      </c>
    </row>
    <row r="192" spans="1:10" s="25" customFormat="1" ht="15.75">
      <c r="A192" s="21" t="s">
        <v>355</v>
      </c>
      <c r="B192" s="35" t="s">
        <v>138</v>
      </c>
      <c r="C192" s="35" t="s">
        <v>273</v>
      </c>
      <c r="D192" s="35" t="s">
        <v>26</v>
      </c>
      <c r="E192" s="24">
        <f t="shared" si="35"/>
        <v>4000000</v>
      </c>
      <c r="F192" s="24">
        <f t="shared" si="35"/>
        <v>4690127.12</v>
      </c>
      <c r="G192" s="24">
        <f t="shared" si="35"/>
        <v>1473373.12</v>
      </c>
      <c r="H192" s="24">
        <f t="shared" si="26"/>
        <v>3216754</v>
      </c>
      <c r="I192" s="24">
        <f t="shared" si="33"/>
        <v>36.83</v>
      </c>
      <c r="J192" s="24">
        <f t="shared" si="32"/>
        <v>31.41</v>
      </c>
    </row>
    <row r="193" spans="1:10" s="25" customFormat="1" ht="31.5">
      <c r="A193" s="20" t="s">
        <v>451</v>
      </c>
      <c r="B193" s="22" t="s">
        <v>138</v>
      </c>
      <c r="C193" s="21" t="s">
        <v>218</v>
      </c>
      <c r="D193" s="37" t="s">
        <v>26</v>
      </c>
      <c r="E193" s="24">
        <f t="shared" si="35"/>
        <v>4000000</v>
      </c>
      <c r="F193" s="24">
        <f t="shared" si="35"/>
        <v>4690127.12</v>
      </c>
      <c r="G193" s="24">
        <f t="shared" si="35"/>
        <v>1473373.12</v>
      </c>
      <c r="H193" s="24">
        <f t="shared" si="26"/>
        <v>3216754</v>
      </c>
      <c r="I193" s="24">
        <f t="shared" si="33"/>
        <v>36.83</v>
      </c>
      <c r="J193" s="24">
        <f t="shared" si="32"/>
        <v>31.41</v>
      </c>
    </row>
    <row r="194" spans="1:10" s="25" customFormat="1" ht="31.5">
      <c r="A194" s="26" t="s">
        <v>117</v>
      </c>
      <c r="B194" s="22" t="s">
        <v>138</v>
      </c>
      <c r="C194" s="21" t="s">
        <v>218</v>
      </c>
      <c r="D194" s="37" t="s">
        <v>118</v>
      </c>
      <c r="E194" s="24">
        <v>4000000</v>
      </c>
      <c r="F194" s="24">
        <v>4690127.12</v>
      </c>
      <c r="G194" s="24">
        <v>1473373.12</v>
      </c>
      <c r="H194" s="24">
        <f t="shared" si="26"/>
        <v>3216754</v>
      </c>
      <c r="I194" s="24">
        <f t="shared" si="33"/>
        <v>36.83</v>
      </c>
      <c r="J194" s="24">
        <f t="shared" si="32"/>
        <v>31.41</v>
      </c>
    </row>
    <row r="195" spans="1:10" s="36" customFormat="1" ht="15.75">
      <c r="A195" s="26" t="s">
        <v>140</v>
      </c>
      <c r="B195" s="22" t="s">
        <v>141</v>
      </c>
      <c r="C195" s="21" t="s">
        <v>146</v>
      </c>
      <c r="D195" s="37" t="s">
        <v>26</v>
      </c>
      <c r="E195" s="38">
        <f>E196+E218+E223</f>
        <v>35067416.590000004</v>
      </c>
      <c r="F195" s="38">
        <f>F196+F218+F223</f>
        <v>39637300.729999997</v>
      </c>
      <c r="G195" s="38">
        <f>G196+G218+G223</f>
        <v>781160.28</v>
      </c>
      <c r="H195" s="38">
        <f t="shared" si="26"/>
        <v>38856140.450000003</v>
      </c>
      <c r="I195" s="38">
        <f t="shared" si="33"/>
        <v>2.23</v>
      </c>
      <c r="J195" s="38">
        <f t="shared" si="32"/>
        <v>1.97</v>
      </c>
    </row>
    <row r="196" spans="1:10" s="36" customFormat="1" ht="63">
      <c r="A196" s="34" t="s">
        <v>383</v>
      </c>
      <c r="B196" s="22" t="s">
        <v>141</v>
      </c>
      <c r="C196" s="21" t="s">
        <v>167</v>
      </c>
      <c r="D196" s="22" t="s">
        <v>26</v>
      </c>
      <c r="E196" s="38">
        <f>E197</f>
        <v>15106113.23</v>
      </c>
      <c r="F196" s="38">
        <f>F197</f>
        <v>17170001.5</v>
      </c>
      <c r="G196" s="38">
        <f>G197</f>
        <v>0</v>
      </c>
      <c r="H196" s="38">
        <f t="shared" si="26"/>
        <v>17170001.5</v>
      </c>
      <c r="I196" s="38">
        <f t="shared" si="33"/>
        <v>0</v>
      </c>
      <c r="J196" s="38">
        <f t="shared" si="32"/>
        <v>0</v>
      </c>
    </row>
    <row r="197" spans="1:10" s="36" customFormat="1" ht="47.25">
      <c r="A197" s="20" t="s">
        <v>429</v>
      </c>
      <c r="B197" s="22" t="s">
        <v>141</v>
      </c>
      <c r="C197" s="23" t="s">
        <v>175</v>
      </c>
      <c r="D197" s="37" t="s">
        <v>26</v>
      </c>
      <c r="E197" s="24">
        <f>E198+E207+E210+E215</f>
        <v>15106113.23</v>
      </c>
      <c r="F197" s="24">
        <f>F198+F207+F210+F215</f>
        <v>17170001.5</v>
      </c>
      <c r="G197" s="24">
        <f>G198+G207+G210+G215</f>
        <v>0</v>
      </c>
      <c r="H197" s="24">
        <f t="shared" si="26"/>
        <v>17170001.5</v>
      </c>
      <c r="I197" s="24">
        <f t="shared" si="33"/>
        <v>0</v>
      </c>
      <c r="J197" s="24">
        <f t="shared" si="32"/>
        <v>0</v>
      </c>
    </row>
    <row r="198" spans="1:10" s="36" customFormat="1" ht="47.25">
      <c r="A198" s="20" t="s">
        <v>441</v>
      </c>
      <c r="B198" s="22" t="s">
        <v>141</v>
      </c>
      <c r="C198" s="23" t="s">
        <v>442</v>
      </c>
      <c r="D198" s="37" t="s">
        <v>26</v>
      </c>
      <c r="E198" s="24">
        <f>E199+E201+E203+E205</f>
        <v>10064189.26</v>
      </c>
      <c r="F198" s="24">
        <f>F199+F201+F203+F205</f>
        <v>9094670.4800000004</v>
      </c>
      <c r="G198" s="24">
        <f>G199+G201+G203+G205</f>
        <v>0</v>
      </c>
      <c r="H198" s="24">
        <f t="shared" si="26"/>
        <v>9094670.4800000004</v>
      </c>
      <c r="I198" s="24">
        <f t="shared" si="33"/>
        <v>0</v>
      </c>
      <c r="J198" s="24">
        <f t="shared" si="32"/>
        <v>0</v>
      </c>
    </row>
    <row r="199" spans="1:10" s="36" customFormat="1" ht="31.5">
      <c r="A199" s="34" t="s">
        <v>443</v>
      </c>
      <c r="B199" s="35" t="s">
        <v>141</v>
      </c>
      <c r="C199" s="23" t="s">
        <v>444</v>
      </c>
      <c r="D199" s="63" t="s">
        <v>26</v>
      </c>
      <c r="E199" s="38">
        <f>E200</f>
        <v>288213.5</v>
      </c>
      <c r="F199" s="38">
        <f>F200</f>
        <v>0</v>
      </c>
      <c r="G199" s="38">
        <f>G200</f>
        <v>0</v>
      </c>
      <c r="H199" s="38">
        <f t="shared" si="26"/>
        <v>0</v>
      </c>
      <c r="I199" s="38">
        <f t="shared" si="33"/>
        <v>0</v>
      </c>
      <c r="J199" s="38" t="s">
        <v>559</v>
      </c>
    </row>
    <row r="200" spans="1:10" s="36" customFormat="1" ht="31.5">
      <c r="A200" s="109" t="s">
        <v>117</v>
      </c>
      <c r="B200" s="35" t="s">
        <v>141</v>
      </c>
      <c r="C200" s="23" t="s">
        <v>444</v>
      </c>
      <c r="D200" s="63" t="s">
        <v>118</v>
      </c>
      <c r="E200" s="38">
        <v>288213.5</v>
      </c>
      <c r="F200" s="38">
        <v>0</v>
      </c>
      <c r="G200" s="38">
        <v>0</v>
      </c>
      <c r="H200" s="38">
        <f t="shared" ref="H200:H263" si="36">$F200-$G200</f>
        <v>0</v>
      </c>
      <c r="I200" s="38">
        <f t="shared" si="33"/>
        <v>0</v>
      </c>
      <c r="J200" s="38" t="s">
        <v>559</v>
      </c>
    </row>
    <row r="201" spans="1:10" s="36" customFormat="1" ht="94.5">
      <c r="A201" s="20" t="s">
        <v>445</v>
      </c>
      <c r="B201" s="35" t="s">
        <v>141</v>
      </c>
      <c r="C201" s="23" t="s">
        <v>184</v>
      </c>
      <c r="D201" s="63" t="s">
        <v>26</v>
      </c>
      <c r="E201" s="24">
        <f>E202</f>
        <v>662932.19999999995</v>
      </c>
      <c r="F201" s="24">
        <f>F202</f>
        <v>0</v>
      </c>
      <c r="G201" s="24">
        <f>G202</f>
        <v>0</v>
      </c>
      <c r="H201" s="24">
        <f t="shared" si="36"/>
        <v>0</v>
      </c>
      <c r="I201" s="24">
        <f t="shared" si="33"/>
        <v>0</v>
      </c>
      <c r="J201" s="24" t="s">
        <v>559</v>
      </c>
    </row>
    <row r="202" spans="1:10" s="36" customFormat="1" ht="47.25">
      <c r="A202" s="26" t="s">
        <v>440</v>
      </c>
      <c r="B202" s="35" t="s">
        <v>141</v>
      </c>
      <c r="C202" s="23" t="s">
        <v>184</v>
      </c>
      <c r="D202" s="63" t="s">
        <v>125</v>
      </c>
      <c r="E202" s="24">
        <v>662932.19999999995</v>
      </c>
      <c r="F202" s="24">
        <v>0</v>
      </c>
      <c r="G202" s="24">
        <v>0</v>
      </c>
      <c r="H202" s="24">
        <f t="shared" si="36"/>
        <v>0</v>
      </c>
      <c r="I202" s="24">
        <f t="shared" si="33"/>
        <v>0</v>
      </c>
      <c r="J202" s="24" t="s">
        <v>559</v>
      </c>
    </row>
    <row r="203" spans="1:10" s="36" customFormat="1" ht="63">
      <c r="A203" s="20" t="s">
        <v>248</v>
      </c>
      <c r="B203" s="22" t="s">
        <v>141</v>
      </c>
      <c r="C203" s="21" t="s">
        <v>249</v>
      </c>
      <c r="D203" s="37" t="s">
        <v>26</v>
      </c>
      <c r="E203" s="24">
        <f>E204</f>
        <v>9021913.1199999992</v>
      </c>
      <c r="F203" s="24">
        <f>F204</f>
        <v>9021913.1199999992</v>
      </c>
      <c r="G203" s="24">
        <f>G204</f>
        <v>0</v>
      </c>
      <c r="H203" s="24">
        <f t="shared" si="36"/>
        <v>9021913.1199999992</v>
      </c>
      <c r="I203" s="24">
        <f t="shared" si="33"/>
        <v>0</v>
      </c>
      <c r="J203" s="24">
        <f t="shared" ref="J203:J234" si="37">$G203/$F203*100</f>
        <v>0</v>
      </c>
    </row>
    <row r="204" spans="1:10" s="36" customFormat="1" ht="31.5">
      <c r="A204" s="35" t="s">
        <v>117</v>
      </c>
      <c r="B204" s="22" t="s">
        <v>141</v>
      </c>
      <c r="C204" s="21" t="s">
        <v>249</v>
      </c>
      <c r="D204" s="37" t="s">
        <v>118</v>
      </c>
      <c r="E204" s="24">
        <v>9021913.1199999992</v>
      </c>
      <c r="F204" s="24">
        <v>9021913.1199999992</v>
      </c>
      <c r="G204" s="24">
        <v>0</v>
      </c>
      <c r="H204" s="24">
        <f t="shared" si="36"/>
        <v>9021913.1199999992</v>
      </c>
      <c r="I204" s="24">
        <f t="shared" si="33"/>
        <v>0</v>
      </c>
      <c r="J204" s="24">
        <f t="shared" si="37"/>
        <v>0</v>
      </c>
    </row>
    <row r="205" spans="1:10" s="36" customFormat="1" ht="63">
      <c r="A205" s="20" t="s">
        <v>250</v>
      </c>
      <c r="B205" s="22" t="s">
        <v>141</v>
      </c>
      <c r="C205" s="21" t="s">
        <v>249</v>
      </c>
      <c r="D205" s="37" t="s">
        <v>26</v>
      </c>
      <c r="E205" s="24">
        <f>E206</f>
        <v>91130.44</v>
      </c>
      <c r="F205" s="24">
        <f>F206</f>
        <v>72757.36</v>
      </c>
      <c r="G205" s="24">
        <f>G206</f>
        <v>0</v>
      </c>
      <c r="H205" s="24">
        <f t="shared" si="36"/>
        <v>72757.36</v>
      </c>
      <c r="I205" s="24">
        <f t="shared" si="33"/>
        <v>0</v>
      </c>
      <c r="J205" s="24">
        <f t="shared" si="37"/>
        <v>0</v>
      </c>
    </row>
    <row r="206" spans="1:10" s="36" customFormat="1" ht="31.5">
      <c r="A206" s="35" t="s">
        <v>117</v>
      </c>
      <c r="B206" s="22" t="s">
        <v>141</v>
      </c>
      <c r="C206" s="21" t="s">
        <v>249</v>
      </c>
      <c r="D206" s="37" t="s">
        <v>118</v>
      </c>
      <c r="E206" s="24">
        <v>91130.44</v>
      </c>
      <c r="F206" s="24">
        <v>72757.36</v>
      </c>
      <c r="G206" s="24">
        <v>0</v>
      </c>
      <c r="H206" s="24">
        <f t="shared" si="36"/>
        <v>72757.36</v>
      </c>
      <c r="I206" s="24">
        <f t="shared" si="33"/>
        <v>0</v>
      </c>
      <c r="J206" s="24">
        <f t="shared" si="37"/>
        <v>0</v>
      </c>
    </row>
    <row r="207" spans="1:10" s="36" customFormat="1" ht="31.5">
      <c r="A207" s="20" t="s">
        <v>430</v>
      </c>
      <c r="B207" s="22" t="s">
        <v>141</v>
      </c>
      <c r="C207" s="23" t="s">
        <v>431</v>
      </c>
      <c r="D207" s="37" t="s">
        <v>26</v>
      </c>
      <c r="E207" s="24">
        <f t="shared" ref="E207:G208" si="38">E208</f>
        <v>2931838</v>
      </c>
      <c r="F207" s="24">
        <f t="shared" si="38"/>
        <v>2931838</v>
      </c>
      <c r="G207" s="24">
        <f t="shared" si="38"/>
        <v>0</v>
      </c>
      <c r="H207" s="24">
        <f t="shared" si="36"/>
        <v>2931838</v>
      </c>
      <c r="I207" s="24">
        <f t="shared" si="33"/>
        <v>0</v>
      </c>
      <c r="J207" s="24">
        <f t="shared" si="37"/>
        <v>0</v>
      </c>
    </row>
    <row r="208" spans="1:10" s="36" customFormat="1" ht="47.25">
      <c r="A208" s="20" t="s">
        <v>511</v>
      </c>
      <c r="B208" s="22" t="s">
        <v>141</v>
      </c>
      <c r="C208" s="20" t="s">
        <v>446</v>
      </c>
      <c r="D208" s="37" t="s">
        <v>26</v>
      </c>
      <c r="E208" s="24">
        <f t="shared" si="38"/>
        <v>2931838</v>
      </c>
      <c r="F208" s="24">
        <f t="shared" si="38"/>
        <v>2931838</v>
      </c>
      <c r="G208" s="24">
        <f t="shared" si="38"/>
        <v>0</v>
      </c>
      <c r="H208" s="24">
        <f t="shared" si="36"/>
        <v>2931838</v>
      </c>
      <c r="I208" s="24">
        <f t="shared" si="33"/>
        <v>0</v>
      </c>
      <c r="J208" s="24">
        <f t="shared" si="37"/>
        <v>0</v>
      </c>
    </row>
    <row r="209" spans="1:10" s="36" customFormat="1" ht="47.25">
      <c r="A209" s="21" t="s">
        <v>103</v>
      </c>
      <c r="B209" s="22" t="s">
        <v>141</v>
      </c>
      <c r="C209" s="20" t="s">
        <v>446</v>
      </c>
      <c r="D209" s="37" t="s">
        <v>82</v>
      </c>
      <c r="E209" s="24">
        <v>2931838</v>
      </c>
      <c r="F209" s="24">
        <v>2931838</v>
      </c>
      <c r="G209" s="24">
        <v>0</v>
      </c>
      <c r="H209" s="24">
        <f t="shared" si="36"/>
        <v>2931838</v>
      </c>
      <c r="I209" s="24">
        <f t="shared" si="33"/>
        <v>0</v>
      </c>
      <c r="J209" s="24">
        <f t="shared" si="37"/>
        <v>0</v>
      </c>
    </row>
    <row r="210" spans="1:10" s="36" customFormat="1" ht="31.5">
      <c r="A210" s="34" t="s">
        <v>203</v>
      </c>
      <c r="B210" s="22" t="s">
        <v>141</v>
      </c>
      <c r="C210" s="21" t="s">
        <v>228</v>
      </c>
      <c r="D210" s="37" t="s">
        <v>26</v>
      </c>
      <c r="E210" s="24">
        <f>E211+E213</f>
        <v>1680085.97</v>
      </c>
      <c r="F210" s="24">
        <f>F211+F213</f>
        <v>1645445.02</v>
      </c>
      <c r="G210" s="24">
        <f>G211+G213</f>
        <v>0</v>
      </c>
      <c r="H210" s="24">
        <f t="shared" si="36"/>
        <v>1645445.02</v>
      </c>
      <c r="I210" s="24">
        <f t="shared" ref="I210:I244" si="39">$G210/$E210*100</f>
        <v>0</v>
      </c>
      <c r="J210" s="24">
        <f t="shared" si="37"/>
        <v>0</v>
      </c>
    </row>
    <row r="211" spans="1:10" s="36" customFormat="1" ht="47.25">
      <c r="A211" s="34" t="s">
        <v>204</v>
      </c>
      <c r="B211" s="22" t="s">
        <v>141</v>
      </c>
      <c r="C211" s="23" t="s">
        <v>229</v>
      </c>
      <c r="D211" s="37" t="s">
        <v>26</v>
      </c>
      <c r="E211" s="24">
        <f>E212</f>
        <v>1596081.67</v>
      </c>
      <c r="F211" s="24">
        <f>F212</f>
        <v>1596081.67</v>
      </c>
      <c r="G211" s="24">
        <f>G212</f>
        <v>0</v>
      </c>
      <c r="H211" s="24">
        <f t="shared" si="36"/>
        <v>1596081.67</v>
      </c>
      <c r="I211" s="24">
        <f t="shared" si="39"/>
        <v>0</v>
      </c>
      <c r="J211" s="24">
        <f t="shared" si="37"/>
        <v>0</v>
      </c>
    </row>
    <row r="212" spans="1:10" s="36" customFormat="1" ht="47.25">
      <c r="A212" s="21" t="s">
        <v>103</v>
      </c>
      <c r="B212" s="22" t="s">
        <v>141</v>
      </c>
      <c r="C212" s="23" t="s">
        <v>229</v>
      </c>
      <c r="D212" s="37" t="s">
        <v>82</v>
      </c>
      <c r="E212" s="24">
        <v>1596081.67</v>
      </c>
      <c r="F212" s="24">
        <v>1596081.67</v>
      </c>
      <c r="G212" s="24">
        <v>0</v>
      </c>
      <c r="H212" s="24">
        <f t="shared" si="36"/>
        <v>1596081.67</v>
      </c>
      <c r="I212" s="24">
        <f t="shared" si="39"/>
        <v>0</v>
      </c>
      <c r="J212" s="24">
        <f t="shared" si="37"/>
        <v>0</v>
      </c>
    </row>
    <row r="213" spans="1:10" s="36" customFormat="1" ht="63">
      <c r="A213" s="34" t="s">
        <v>207</v>
      </c>
      <c r="B213" s="22" t="s">
        <v>141</v>
      </c>
      <c r="C213" s="23" t="s">
        <v>229</v>
      </c>
      <c r="D213" s="37" t="s">
        <v>26</v>
      </c>
      <c r="E213" s="24">
        <f>E214</f>
        <v>84004.3</v>
      </c>
      <c r="F213" s="24">
        <f>F214</f>
        <v>49363.35</v>
      </c>
      <c r="G213" s="24">
        <f>G214</f>
        <v>0</v>
      </c>
      <c r="H213" s="24">
        <f t="shared" si="36"/>
        <v>49363.35</v>
      </c>
      <c r="I213" s="24">
        <f t="shared" si="39"/>
        <v>0</v>
      </c>
      <c r="J213" s="24">
        <f t="shared" si="37"/>
        <v>0</v>
      </c>
    </row>
    <row r="214" spans="1:10" s="36" customFormat="1" ht="47.25">
      <c r="A214" s="21" t="s">
        <v>103</v>
      </c>
      <c r="B214" s="22" t="s">
        <v>141</v>
      </c>
      <c r="C214" s="23" t="s">
        <v>229</v>
      </c>
      <c r="D214" s="37" t="s">
        <v>82</v>
      </c>
      <c r="E214" s="24">
        <v>84004.3</v>
      </c>
      <c r="F214" s="24">
        <v>49363.35</v>
      </c>
      <c r="G214" s="24">
        <v>0</v>
      </c>
      <c r="H214" s="24">
        <f t="shared" si="36"/>
        <v>49363.35</v>
      </c>
      <c r="I214" s="24">
        <f t="shared" si="39"/>
        <v>0</v>
      </c>
      <c r="J214" s="24">
        <f t="shared" si="37"/>
        <v>0</v>
      </c>
    </row>
    <row r="215" spans="1:10" s="36" customFormat="1" ht="47.25">
      <c r="A215" s="20" t="s">
        <v>448</v>
      </c>
      <c r="B215" s="22" t="s">
        <v>141</v>
      </c>
      <c r="C215" s="23" t="s">
        <v>447</v>
      </c>
      <c r="D215" s="37" t="s">
        <v>26</v>
      </c>
      <c r="E215" s="24">
        <f t="shared" ref="E215:G216" si="40">E216</f>
        <v>430000</v>
      </c>
      <c r="F215" s="24">
        <f t="shared" si="40"/>
        <v>3498048</v>
      </c>
      <c r="G215" s="24">
        <f t="shared" si="40"/>
        <v>0</v>
      </c>
      <c r="H215" s="24">
        <f t="shared" si="36"/>
        <v>3498048</v>
      </c>
      <c r="I215" s="24">
        <f t="shared" si="39"/>
        <v>0</v>
      </c>
      <c r="J215" s="24">
        <f t="shared" si="37"/>
        <v>0</v>
      </c>
    </row>
    <row r="216" spans="1:10" s="36" customFormat="1" ht="31.5">
      <c r="A216" s="35" t="s">
        <v>449</v>
      </c>
      <c r="B216" s="22" t="s">
        <v>141</v>
      </c>
      <c r="C216" s="21" t="s">
        <v>450</v>
      </c>
      <c r="D216" s="37" t="s">
        <v>26</v>
      </c>
      <c r="E216" s="101">
        <f t="shared" si="40"/>
        <v>430000</v>
      </c>
      <c r="F216" s="101">
        <f t="shared" si="40"/>
        <v>3498048</v>
      </c>
      <c r="G216" s="101">
        <f t="shared" si="40"/>
        <v>0</v>
      </c>
      <c r="H216" s="101">
        <f t="shared" si="36"/>
        <v>3498048</v>
      </c>
      <c r="I216" s="101">
        <f t="shared" si="39"/>
        <v>0</v>
      </c>
      <c r="J216" s="101">
        <f t="shared" si="37"/>
        <v>0</v>
      </c>
    </row>
    <row r="217" spans="1:10" s="36" customFormat="1" ht="31.5">
      <c r="A217" s="26" t="s">
        <v>117</v>
      </c>
      <c r="B217" s="22" t="s">
        <v>141</v>
      </c>
      <c r="C217" s="21" t="s">
        <v>450</v>
      </c>
      <c r="D217" s="37" t="s">
        <v>118</v>
      </c>
      <c r="E217" s="24">
        <v>430000</v>
      </c>
      <c r="F217" s="24">
        <v>3498048</v>
      </c>
      <c r="G217" s="24">
        <v>0</v>
      </c>
      <c r="H217" s="24">
        <f t="shared" si="36"/>
        <v>3498048</v>
      </c>
      <c r="I217" s="24">
        <f t="shared" si="39"/>
        <v>0</v>
      </c>
      <c r="J217" s="24">
        <f t="shared" si="37"/>
        <v>0</v>
      </c>
    </row>
    <row r="218" spans="1:10" s="36" customFormat="1" ht="47.25">
      <c r="A218" s="22" t="s">
        <v>356</v>
      </c>
      <c r="B218" s="35" t="s">
        <v>141</v>
      </c>
      <c r="C218" s="35" t="s">
        <v>147</v>
      </c>
      <c r="D218" s="35" t="s">
        <v>26</v>
      </c>
      <c r="E218" s="24">
        <f t="shared" ref="E218:G221" si="41">E219</f>
        <v>12395503.9</v>
      </c>
      <c r="F218" s="24">
        <f t="shared" si="41"/>
        <v>14745503.9</v>
      </c>
      <c r="G218" s="24">
        <f t="shared" si="41"/>
        <v>781160.28</v>
      </c>
      <c r="H218" s="24">
        <f t="shared" si="36"/>
        <v>13964343.619999999</v>
      </c>
      <c r="I218" s="24">
        <f t="shared" si="39"/>
        <v>6.3</v>
      </c>
      <c r="J218" s="24">
        <f t="shared" si="37"/>
        <v>5.3</v>
      </c>
    </row>
    <row r="219" spans="1:10" s="36" customFormat="1" ht="31.5">
      <c r="A219" s="21" t="s">
        <v>354</v>
      </c>
      <c r="B219" s="35" t="s">
        <v>141</v>
      </c>
      <c r="C219" s="35" t="s">
        <v>276</v>
      </c>
      <c r="D219" s="35" t="s">
        <v>26</v>
      </c>
      <c r="E219" s="24">
        <f t="shared" si="41"/>
        <v>12395503.9</v>
      </c>
      <c r="F219" s="24">
        <f t="shared" si="41"/>
        <v>14745503.9</v>
      </c>
      <c r="G219" s="24">
        <f t="shared" si="41"/>
        <v>781160.28</v>
      </c>
      <c r="H219" s="24">
        <f t="shared" si="36"/>
        <v>13964343.619999999</v>
      </c>
      <c r="I219" s="24">
        <f t="shared" si="39"/>
        <v>6.3</v>
      </c>
      <c r="J219" s="24">
        <f t="shared" si="37"/>
        <v>5.3</v>
      </c>
    </row>
    <row r="220" spans="1:10" s="36" customFormat="1" ht="15.75">
      <c r="A220" s="21" t="s">
        <v>355</v>
      </c>
      <c r="B220" s="35" t="s">
        <v>141</v>
      </c>
      <c r="C220" s="35" t="s">
        <v>273</v>
      </c>
      <c r="D220" s="35" t="s">
        <v>26</v>
      </c>
      <c r="E220" s="24">
        <f t="shared" si="41"/>
        <v>12395503.9</v>
      </c>
      <c r="F220" s="24">
        <f t="shared" si="41"/>
        <v>14745503.9</v>
      </c>
      <c r="G220" s="24">
        <f t="shared" si="41"/>
        <v>781160.28</v>
      </c>
      <c r="H220" s="24">
        <f t="shared" si="36"/>
        <v>13964343.619999999</v>
      </c>
      <c r="I220" s="24">
        <f t="shared" si="39"/>
        <v>6.3</v>
      </c>
      <c r="J220" s="24">
        <f t="shared" si="37"/>
        <v>5.3</v>
      </c>
    </row>
    <row r="221" spans="1:10" s="36" customFormat="1" ht="31.5">
      <c r="A221" s="20" t="s">
        <v>452</v>
      </c>
      <c r="B221" s="22" t="s">
        <v>141</v>
      </c>
      <c r="C221" s="21" t="s">
        <v>218</v>
      </c>
      <c r="D221" s="37" t="s">
        <v>26</v>
      </c>
      <c r="E221" s="101">
        <f t="shared" si="41"/>
        <v>12395503.9</v>
      </c>
      <c r="F221" s="101">
        <f t="shared" si="41"/>
        <v>14745503.9</v>
      </c>
      <c r="G221" s="101">
        <f t="shared" si="41"/>
        <v>781160.28</v>
      </c>
      <c r="H221" s="102">
        <f t="shared" si="36"/>
        <v>13964343.619999999</v>
      </c>
      <c r="I221" s="102">
        <f t="shared" si="39"/>
        <v>6.3</v>
      </c>
      <c r="J221" s="102">
        <f t="shared" si="37"/>
        <v>5.3</v>
      </c>
    </row>
    <row r="222" spans="1:10" s="36" customFormat="1" ht="31.5">
      <c r="A222" s="26" t="s">
        <v>117</v>
      </c>
      <c r="B222" s="22" t="s">
        <v>141</v>
      </c>
      <c r="C222" s="21" t="s">
        <v>218</v>
      </c>
      <c r="D222" s="37" t="s">
        <v>118</v>
      </c>
      <c r="E222" s="24">
        <v>12395503.9</v>
      </c>
      <c r="F222" s="24">
        <v>14745503.9</v>
      </c>
      <c r="G222" s="24">
        <v>781160.28</v>
      </c>
      <c r="H222" s="24">
        <f t="shared" si="36"/>
        <v>13964343.619999999</v>
      </c>
      <c r="I222" s="24">
        <f t="shared" si="39"/>
        <v>6.3</v>
      </c>
      <c r="J222" s="24">
        <f t="shared" si="37"/>
        <v>5.3</v>
      </c>
    </row>
    <row r="223" spans="1:10" s="36" customFormat="1" ht="47.25">
      <c r="A223" s="35" t="s">
        <v>457</v>
      </c>
      <c r="B223" s="22" t="s">
        <v>141</v>
      </c>
      <c r="C223" s="21" t="s">
        <v>164</v>
      </c>
      <c r="D223" s="37" t="s">
        <v>26</v>
      </c>
      <c r="E223" s="38">
        <f t="shared" ref="E223:G224" si="42">E224</f>
        <v>7565799.46</v>
      </c>
      <c r="F223" s="38">
        <f t="shared" si="42"/>
        <v>7721795.3300000001</v>
      </c>
      <c r="G223" s="38">
        <f t="shared" si="42"/>
        <v>0</v>
      </c>
      <c r="H223" s="38">
        <f t="shared" si="36"/>
        <v>7721795.3300000001</v>
      </c>
      <c r="I223" s="38">
        <f t="shared" si="39"/>
        <v>0</v>
      </c>
      <c r="J223" s="38">
        <f t="shared" si="37"/>
        <v>0</v>
      </c>
    </row>
    <row r="224" spans="1:10" s="36" customFormat="1" ht="47.25">
      <c r="A224" s="35" t="s">
        <v>458</v>
      </c>
      <c r="B224" s="22" t="s">
        <v>141</v>
      </c>
      <c r="C224" s="23" t="s">
        <v>165</v>
      </c>
      <c r="D224" s="37" t="s">
        <v>26</v>
      </c>
      <c r="E224" s="38">
        <f t="shared" si="42"/>
        <v>7565799.46</v>
      </c>
      <c r="F224" s="38">
        <f t="shared" si="42"/>
        <v>7721795.3300000001</v>
      </c>
      <c r="G224" s="38">
        <f t="shared" si="42"/>
        <v>0</v>
      </c>
      <c r="H224" s="38">
        <f t="shared" si="36"/>
        <v>7721795.3300000001</v>
      </c>
      <c r="I224" s="38">
        <f t="shared" si="39"/>
        <v>0</v>
      </c>
      <c r="J224" s="38">
        <f t="shared" si="37"/>
        <v>0</v>
      </c>
    </row>
    <row r="225" spans="1:10" s="36" customFormat="1" ht="31.5">
      <c r="A225" s="35" t="s">
        <v>476</v>
      </c>
      <c r="B225" s="22" t="s">
        <v>141</v>
      </c>
      <c r="C225" s="23" t="s">
        <v>232</v>
      </c>
      <c r="D225" s="37" t="s">
        <v>26</v>
      </c>
      <c r="E225" s="102">
        <f>E228+E226</f>
        <v>7565799.46</v>
      </c>
      <c r="F225" s="102">
        <f>F228+F226</f>
        <v>7721795.3300000001</v>
      </c>
      <c r="G225" s="102">
        <f>G228+G226</f>
        <v>0</v>
      </c>
      <c r="H225" s="102">
        <f t="shared" si="36"/>
        <v>7721795.3300000001</v>
      </c>
      <c r="I225" s="102">
        <f t="shared" si="39"/>
        <v>0</v>
      </c>
      <c r="J225" s="102">
        <f t="shared" si="37"/>
        <v>0</v>
      </c>
    </row>
    <row r="226" spans="1:10" s="36" customFormat="1" ht="47.25">
      <c r="A226" s="34" t="s">
        <v>257</v>
      </c>
      <c r="B226" s="22" t="s">
        <v>141</v>
      </c>
      <c r="C226" s="35" t="s">
        <v>234</v>
      </c>
      <c r="D226" s="37" t="s">
        <v>26</v>
      </c>
      <c r="E226" s="24">
        <f>E227</f>
        <v>7490141.4699999997</v>
      </c>
      <c r="F226" s="24">
        <f>F227</f>
        <v>7490141.4699999997</v>
      </c>
      <c r="G226" s="24">
        <f>G227</f>
        <v>0</v>
      </c>
      <c r="H226" s="24">
        <f t="shared" si="36"/>
        <v>7490141.4699999997</v>
      </c>
      <c r="I226" s="24">
        <f t="shared" si="39"/>
        <v>0</v>
      </c>
      <c r="J226" s="24">
        <f t="shared" si="37"/>
        <v>0</v>
      </c>
    </row>
    <row r="227" spans="1:10" s="36" customFormat="1" ht="31.5">
      <c r="A227" s="26" t="s">
        <v>117</v>
      </c>
      <c r="B227" s="22" t="s">
        <v>141</v>
      </c>
      <c r="C227" s="35" t="s">
        <v>234</v>
      </c>
      <c r="D227" s="37" t="s">
        <v>118</v>
      </c>
      <c r="E227" s="24">
        <v>7490141.4699999997</v>
      </c>
      <c r="F227" s="24">
        <v>7490141.4699999997</v>
      </c>
      <c r="G227" s="24">
        <v>0</v>
      </c>
      <c r="H227" s="51">
        <f t="shared" si="36"/>
        <v>7490141.4699999997</v>
      </c>
      <c r="I227" s="51">
        <f t="shared" si="39"/>
        <v>0</v>
      </c>
      <c r="J227" s="51">
        <f t="shared" si="37"/>
        <v>0</v>
      </c>
    </row>
    <row r="228" spans="1:10" s="25" customFormat="1" ht="47.25">
      <c r="A228" s="34" t="s">
        <v>258</v>
      </c>
      <c r="B228" s="22" t="s">
        <v>141</v>
      </c>
      <c r="C228" s="23" t="s">
        <v>234</v>
      </c>
      <c r="D228" s="37" t="s">
        <v>26</v>
      </c>
      <c r="E228" s="24">
        <f>E229</f>
        <v>75657.990000000005</v>
      </c>
      <c r="F228" s="24">
        <f>F229</f>
        <v>231653.86</v>
      </c>
      <c r="G228" s="24">
        <f>G229</f>
        <v>0</v>
      </c>
      <c r="H228" s="24">
        <f t="shared" si="36"/>
        <v>231653.86</v>
      </c>
      <c r="I228" s="24">
        <f t="shared" si="39"/>
        <v>0</v>
      </c>
      <c r="J228" s="24">
        <f t="shared" si="37"/>
        <v>0</v>
      </c>
    </row>
    <row r="229" spans="1:10" s="25" customFormat="1" ht="31.5">
      <c r="A229" s="26" t="s">
        <v>117</v>
      </c>
      <c r="B229" s="22" t="s">
        <v>141</v>
      </c>
      <c r="C229" s="23" t="s">
        <v>234</v>
      </c>
      <c r="D229" s="37" t="s">
        <v>118</v>
      </c>
      <c r="E229" s="24">
        <v>75657.990000000005</v>
      </c>
      <c r="F229" s="24">
        <v>231653.86</v>
      </c>
      <c r="G229" s="24">
        <v>0</v>
      </c>
      <c r="H229" s="51">
        <f t="shared" si="36"/>
        <v>231653.86</v>
      </c>
      <c r="I229" s="51">
        <f t="shared" si="39"/>
        <v>0</v>
      </c>
      <c r="J229" s="51">
        <f t="shared" si="37"/>
        <v>0</v>
      </c>
    </row>
    <row r="230" spans="1:10" s="25" customFormat="1" ht="15.75">
      <c r="A230" s="26" t="s">
        <v>177</v>
      </c>
      <c r="B230" s="22" t="s">
        <v>178</v>
      </c>
      <c r="C230" s="21" t="s">
        <v>146</v>
      </c>
      <c r="D230" s="37" t="s">
        <v>26</v>
      </c>
      <c r="E230" s="38">
        <f>E238+E231+E254</f>
        <v>24650697.82</v>
      </c>
      <c r="F230" s="38">
        <f>F238+F231+F254</f>
        <v>45795765.640000001</v>
      </c>
      <c r="G230" s="38">
        <f>G238+G231+G254</f>
        <v>1600863.38</v>
      </c>
      <c r="H230" s="38">
        <f t="shared" si="36"/>
        <v>44194902.259999998</v>
      </c>
      <c r="I230" s="38">
        <f t="shared" si="39"/>
        <v>6.49</v>
      </c>
      <c r="J230" s="38">
        <f t="shared" si="37"/>
        <v>3.5</v>
      </c>
    </row>
    <row r="231" spans="1:10" s="36" customFormat="1" ht="47.25">
      <c r="A231" s="35" t="s">
        <v>457</v>
      </c>
      <c r="B231" s="22" t="s">
        <v>178</v>
      </c>
      <c r="C231" s="21" t="s">
        <v>164</v>
      </c>
      <c r="D231" s="37" t="s">
        <v>26</v>
      </c>
      <c r="E231" s="38">
        <f t="shared" ref="E231:G232" si="43">E232</f>
        <v>944812.94</v>
      </c>
      <c r="F231" s="38">
        <f t="shared" si="43"/>
        <v>450617.65</v>
      </c>
      <c r="G231" s="38">
        <f t="shared" si="43"/>
        <v>0</v>
      </c>
      <c r="H231" s="38">
        <f t="shared" si="36"/>
        <v>450617.65</v>
      </c>
      <c r="I231" s="38">
        <f t="shared" si="39"/>
        <v>0</v>
      </c>
      <c r="J231" s="38">
        <f t="shared" si="37"/>
        <v>0</v>
      </c>
    </row>
    <row r="232" spans="1:10" s="36" customFormat="1" ht="31.5">
      <c r="A232" s="34" t="s">
        <v>459</v>
      </c>
      <c r="B232" s="22" t="s">
        <v>178</v>
      </c>
      <c r="C232" s="21" t="s">
        <v>461</v>
      </c>
      <c r="D232" s="37" t="s">
        <v>26</v>
      </c>
      <c r="E232" s="24">
        <f t="shared" si="43"/>
        <v>944812.94</v>
      </c>
      <c r="F232" s="24">
        <f t="shared" si="43"/>
        <v>450617.65</v>
      </c>
      <c r="G232" s="24">
        <f t="shared" si="43"/>
        <v>0</v>
      </c>
      <c r="H232" s="24">
        <f t="shared" si="36"/>
        <v>450617.65</v>
      </c>
      <c r="I232" s="24">
        <f t="shared" si="39"/>
        <v>0</v>
      </c>
      <c r="J232" s="24">
        <f t="shared" si="37"/>
        <v>0</v>
      </c>
    </row>
    <row r="233" spans="1:10" s="36" customFormat="1" ht="47.25">
      <c r="A233" s="34" t="s">
        <v>460</v>
      </c>
      <c r="B233" s="22" t="s">
        <v>178</v>
      </c>
      <c r="C233" s="21" t="s">
        <v>462</v>
      </c>
      <c r="D233" s="37" t="s">
        <v>26</v>
      </c>
      <c r="E233" s="24">
        <f>E234+E236</f>
        <v>944812.94</v>
      </c>
      <c r="F233" s="24">
        <f>F234+F236</f>
        <v>450617.65</v>
      </c>
      <c r="G233" s="24">
        <f>G234+G236</f>
        <v>0</v>
      </c>
      <c r="H233" s="24">
        <f t="shared" si="36"/>
        <v>450617.65</v>
      </c>
      <c r="I233" s="24">
        <f t="shared" si="39"/>
        <v>0</v>
      </c>
      <c r="J233" s="24">
        <f t="shared" si="37"/>
        <v>0</v>
      </c>
    </row>
    <row r="234" spans="1:10" s="36" customFormat="1" ht="78.75">
      <c r="A234" s="60" t="s">
        <v>259</v>
      </c>
      <c r="B234" s="22" t="s">
        <v>178</v>
      </c>
      <c r="C234" s="21" t="s">
        <v>473</v>
      </c>
      <c r="D234" s="37" t="s">
        <v>26</v>
      </c>
      <c r="E234" s="24">
        <f>E235</f>
        <v>897572.29</v>
      </c>
      <c r="F234" s="24">
        <f>F235</f>
        <v>403377</v>
      </c>
      <c r="G234" s="24">
        <f>G235</f>
        <v>0</v>
      </c>
      <c r="H234" s="24">
        <f t="shared" si="36"/>
        <v>403377</v>
      </c>
      <c r="I234" s="24">
        <f t="shared" si="39"/>
        <v>0</v>
      </c>
      <c r="J234" s="24">
        <f t="shared" si="37"/>
        <v>0</v>
      </c>
    </row>
    <row r="235" spans="1:10" s="36" customFormat="1" ht="31.5">
      <c r="A235" s="26" t="s">
        <v>117</v>
      </c>
      <c r="B235" s="22" t="s">
        <v>178</v>
      </c>
      <c r="C235" s="21" t="s">
        <v>473</v>
      </c>
      <c r="D235" s="37" t="s">
        <v>118</v>
      </c>
      <c r="E235" s="24">
        <v>897572.29</v>
      </c>
      <c r="F235" s="24">
        <v>403377</v>
      </c>
      <c r="G235" s="24">
        <v>0</v>
      </c>
      <c r="H235" s="24">
        <f t="shared" si="36"/>
        <v>403377</v>
      </c>
      <c r="I235" s="24">
        <f t="shared" si="39"/>
        <v>0</v>
      </c>
      <c r="J235" s="24">
        <f t="shared" ref="J235:J266" si="44">$G235/$F235*100</f>
        <v>0</v>
      </c>
    </row>
    <row r="236" spans="1:10" s="36" customFormat="1" ht="78.75">
      <c r="A236" s="60" t="s">
        <v>260</v>
      </c>
      <c r="B236" s="22" t="s">
        <v>178</v>
      </c>
      <c r="C236" s="21" t="s">
        <v>473</v>
      </c>
      <c r="D236" s="37" t="s">
        <v>26</v>
      </c>
      <c r="E236" s="24">
        <f>E237</f>
        <v>47240.65</v>
      </c>
      <c r="F236" s="24">
        <f>F237</f>
        <v>47240.65</v>
      </c>
      <c r="G236" s="24">
        <f>G237</f>
        <v>0</v>
      </c>
      <c r="H236" s="24">
        <f t="shared" si="36"/>
        <v>47240.65</v>
      </c>
      <c r="I236" s="24">
        <f t="shared" si="39"/>
        <v>0</v>
      </c>
      <c r="J236" s="24">
        <f t="shared" si="44"/>
        <v>0</v>
      </c>
    </row>
    <row r="237" spans="1:10" s="36" customFormat="1" ht="31.5">
      <c r="A237" s="26" t="s">
        <v>117</v>
      </c>
      <c r="B237" s="22" t="s">
        <v>178</v>
      </c>
      <c r="C237" s="21" t="s">
        <v>473</v>
      </c>
      <c r="D237" s="37" t="s">
        <v>118</v>
      </c>
      <c r="E237" s="24">
        <v>47240.65</v>
      </c>
      <c r="F237" s="24">
        <v>47240.65</v>
      </c>
      <c r="G237" s="24">
        <v>0</v>
      </c>
      <c r="H237" s="24">
        <f t="shared" si="36"/>
        <v>47240.65</v>
      </c>
      <c r="I237" s="24">
        <f t="shared" si="39"/>
        <v>0</v>
      </c>
      <c r="J237" s="24">
        <f t="shared" si="44"/>
        <v>0</v>
      </c>
    </row>
    <row r="238" spans="1:10" s="36" customFormat="1" ht="47.25">
      <c r="A238" s="34" t="s">
        <v>498</v>
      </c>
      <c r="B238" s="22" t="s">
        <v>178</v>
      </c>
      <c r="C238" s="21" t="s">
        <v>235</v>
      </c>
      <c r="D238" s="37" t="s">
        <v>26</v>
      </c>
      <c r="E238" s="24">
        <f>E239</f>
        <v>14497456.58</v>
      </c>
      <c r="F238" s="24">
        <f>F239</f>
        <v>20375219.690000001</v>
      </c>
      <c r="G238" s="24">
        <f>G239</f>
        <v>0</v>
      </c>
      <c r="H238" s="24">
        <f t="shared" si="36"/>
        <v>20375219.690000001</v>
      </c>
      <c r="I238" s="24">
        <f t="shared" si="39"/>
        <v>0</v>
      </c>
      <c r="J238" s="24">
        <f t="shared" si="44"/>
        <v>0</v>
      </c>
    </row>
    <row r="239" spans="1:10" s="36" customFormat="1" ht="47.25">
      <c r="A239" s="34" t="s">
        <v>499</v>
      </c>
      <c r="B239" s="22" t="s">
        <v>178</v>
      </c>
      <c r="C239" s="21" t="s">
        <v>454</v>
      </c>
      <c r="D239" s="37" t="s">
        <v>26</v>
      </c>
      <c r="E239" s="24">
        <f>E240+E245</f>
        <v>14497456.58</v>
      </c>
      <c r="F239" s="24">
        <f>F240+F245</f>
        <v>20375219.690000001</v>
      </c>
      <c r="G239" s="24">
        <f>G240+G245</f>
        <v>0</v>
      </c>
      <c r="H239" s="24">
        <f t="shared" si="36"/>
        <v>20375219.690000001</v>
      </c>
      <c r="I239" s="24">
        <f t="shared" si="39"/>
        <v>0</v>
      </c>
      <c r="J239" s="24">
        <f t="shared" si="44"/>
        <v>0</v>
      </c>
    </row>
    <row r="240" spans="1:10" s="36" customFormat="1" ht="47.25">
      <c r="A240" s="34" t="s">
        <v>500</v>
      </c>
      <c r="B240" s="22" t="s">
        <v>178</v>
      </c>
      <c r="C240" s="21" t="s">
        <v>455</v>
      </c>
      <c r="D240" s="37" t="s">
        <v>26</v>
      </c>
      <c r="E240" s="24">
        <f>E241+E243</f>
        <v>14497456.58</v>
      </c>
      <c r="F240" s="24">
        <f>F241+F243</f>
        <v>14344916.65</v>
      </c>
      <c r="G240" s="24">
        <f>G241+G243</f>
        <v>0</v>
      </c>
      <c r="H240" s="24">
        <f t="shared" si="36"/>
        <v>14344916.65</v>
      </c>
      <c r="I240" s="24">
        <f t="shared" si="39"/>
        <v>0</v>
      </c>
      <c r="J240" s="24">
        <f t="shared" si="44"/>
        <v>0</v>
      </c>
    </row>
    <row r="241" spans="1:10" s="36" customFormat="1" ht="63">
      <c r="A241" s="26" t="s">
        <v>265</v>
      </c>
      <c r="B241" s="22" t="s">
        <v>178</v>
      </c>
      <c r="C241" s="21" t="s">
        <v>456</v>
      </c>
      <c r="D241" s="37" t="s">
        <v>26</v>
      </c>
      <c r="E241" s="24">
        <f>E242</f>
        <v>13772583.75</v>
      </c>
      <c r="F241" s="24">
        <f>F242</f>
        <v>13914569.15</v>
      </c>
      <c r="G241" s="24">
        <f>G242</f>
        <v>0</v>
      </c>
      <c r="H241" s="24">
        <f t="shared" si="36"/>
        <v>13914569.15</v>
      </c>
      <c r="I241" s="24">
        <f t="shared" si="39"/>
        <v>0</v>
      </c>
      <c r="J241" s="24">
        <f t="shared" si="44"/>
        <v>0</v>
      </c>
    </row>
    <row r="242" spans="1:10" s="36" customFormat="1" ht="31.5">
      <c r="A242" s="26" t="s">
        <v>117</v>
      </c>
      <c r="B242" s="22" t="s">
        <v>178</v>
      </c>
      <c r="C242" s="21" t="s">
        <v>456</v>
      </c>
      <c r="D242" s="37" t="s">
        <v>118</v>
      </c>
      <c r="E242" s="41">
        <v>13772583.75</v>
      </c>
      <c r="F242" s="41">
        <v>13914569.15</v>
      </c>
      <c r="G242" s="41">
        <v>0</v>
      </c>
      <c r="H242" s="41">
        <f t="shared" si="36"/>
        <v>13914569.15</v>
      </c>
      <c r="I242" s="41">
        <f t="shared" si="39"/>
        <v>0</v>
      </c>
      <c r="J242" s="41">
        <f t="shared" si="44"/>
        <v>0</v>
      </c>
    </row>
    <row r="243" spans="1:10" s="36" customFormat="1" ht="63">
      <c r="A243" s="26" t="s">
        <v>266</v>
      </c>
      <c r="B243" s="22" t="s">
        <v>178</v>
      </c>
      <c r="C243" s="21" t="s">
        <v>456</v>
      </c>
      <c r="D243" s="37" t="s">
        <v>26</v>
      </c>
      <c r="E243" s="24">
        <f>E244</f>
        <v>724872.83</v>
      </c>
      <c r="F243" s="24">
        <f>F244</f>
        <v>430347.5</v>
      </c>
      <c r="G243" s="24">
        <f>G244</f>
        <v>0</v>
      </c>
      <c r="H243" s="24">
        <f t="shared" si="36"/>
        <v>430347.5</v>
      </c>
      <c r="I243" s="24">
        <f t="shared" si="39"/>
        <v>0</v>
      </c>
      <c r="J243" s="24">
        <f t="shared" si="44"/>
        <v>0</v>
      </c>
    </row>
    <row r="244" spans="1:10" s="36" customFormat="1" ht="31.5">
      <c r="A244" s="26" t="s">
        <v>117</v>
      </c>
      <c r="B244" s="22" t="s">
        <v>178</v>
      </c>
      <c r="C244" s="21" t="s">
        <v>456</v>
      </c>
      <c r="D244" s="37" t="s">
        <v>118</v>
      </c>
      <c r="E244" s="101">
        <v>724872.83</v>
      </c>
      <c r="F244" s="101">
        <v>430347.5</v>
      </c>
      <c r="G244" s="101">
        <v>0</v>
      </c>
      <c r="H244" s="101">
        <f t="shared" si="36"/>
        <v>430347.5</v>
      </c>
      <c r="I244" s="101">
        <f t="shared" si="39"/>
        <v>0</v>
      </c>
      <c r="J244" s="101">
        <f t="shared" si="44"/>
        <v>0</v>
      </c>
    </row>
    <row r="245" spans="1:10" s="25" customFormat="1" ht="47.25">
      <c r="A245" s="34" t="s">
        <v>539</v>
      </c>
      <c r="B245" s="22" t="s">
        <v>178</v>
      </c>
      <c r="C245" s="21" t="s">
        <v>542</v>
      </c>
      <c r="D245" s="37" t="s">
        <v>26</v>
      </c>
      <c r="E245" s="24">
        <f>E246+E248+E250+E252</f>
        <v>0</v>
      </c>
      <c r="F245" s="24">
        <f>F246+F248+F250+F252</f>
        <v>6030303.04</v>
      </c>
      <c r="G245" s="24">
        <f>G246+G248+G250+G252</f>
        <v>0</v>
      </c>
      <c r="H245" s="24">
        <f t="shared" si="36"/>
        <v>6030303.04</v>
      </c>
      <c r="I245" s="24" t="s">
        <v>559</v>
      </c>
      <c r="J245" s="24">
        <f t="shared" si="44"/>
        <v>0</v>
      </c>
    </row>
    <row r="246" spans="1:10" s="25" customFormat="1" ht="63">
      <c r="A246" s="26" t="s">
        <v>540</v>
      </c>
      <c r="B246" s="22" t="s">
        <v>178</v>
      </c>
      <c r="C246" s="21" t="s">
        <v>543</v>
      </c>
      <c r="D246" s="37" t="s">
        <v>26</v>
      </c>
      <c r="E246" s="24">
        <f>E247</f>
        <v>0</v>
      </c>
      <c r="F246" s="24">
        <f>F247</f>
        <v>3000000</v>
      </c>
      <c r="G246" s="24">
        <f>G247</f>
        <v>0</v>
      </c>
      <c r="H246" s="24">
        <f t="shared" si="36"/>
        <v>3000000</v>
      </c>
      <c r="I246" s="24" t="s">
        <v>559</v>
      </c>
      <c r="J246" s="24">
        <f t="shared" si="44"/>
        <v>0</v>
      </c>
    </row>
    <row r="247" spans="1:10" s="36" customFormat="1" ht="31.5">
      <c r="A247" s="26" t="s">
        <v>117</v>
      </c>
      <c r="B247" s="22" t="s">
        <v>178</v>
      </c>
      <c r="C247" s="21" t="s">
        <v>543</v>
      </c>
      <c r="D247" s="37" t="s">
        <v>118</v>
      </c>
      <c r="E247" s="41">
        <v>0</v>
      </c>
      <c r="F247" s="41">
        <v>3000000</v>
      </c>
      <c r="G247" s="41">
        <v>0</v>
      </c>
      <c r="H247" s="41">
        <f t="shared" si="36"/>
        <v>3000000</v>
      </c>
      <c r="I247" s="41" t="s">
        <v>559</v>
      </c>
      <c r="J247" s="41">
        <f t="shared" si="44"/>
        <v>0</v>
      </c>
    </row>
    <row r="248" spans="1:10" s="36" customFormat="1" ht="78.75">
      <c r="A248" s="26" t="s">
        <v>541</v>
      </c>
      <c r="B248" s="22" t="s">
        <v>178</v>
      </c>
      <c r="C248" s="21" t="s">
        <v>543</v>
      </c>
      <c r="D248" s="37" t="s">
        <v>26</v>
      </c>
      <c r="E248" s="24">
        <f>E249</f>
        <v>0</v>
      </c>
      <c r="F248" s="24">
        <f>F249</f>
        <v>30303.040000000001</v>
      </c>
      <c r="G248" s="24">
        <f>G249</f>
        <v>0</v>
      </c>
      <c r="H248" s="24">
        <f t="shared" si="36"/>
        <v>30303.040000000001</v>
      </c>
      <c r="I248" s="24" t="s">
        <v>559</v>
      </c>
      <c r="J248" s="24">
        <f t="shared" si="44"/>
        <v>0</v>
      </c>
    </row>
    <row r="249" spans="1:10" s="36" customFormat="1" ht="31.5">
      <c r="A249" s="26" t="s">
        <v>117</v>
      </c>
      <c r="B249" s="22" t="s">
        <v>178</v>
      </c>
      <c r="C249" s="21" t="s">
        <v>543</v>
      </c>
      <c r="D249" s="37" t="s">
        <v>118</v>
      </c>
      <c r="E249" s="24">
        <v>0</v>
      </c>
      <c r="F249" s="24">
        <v>30303.040000000001</v>
      </c>
      <c r="G249" s="24">
        <v>0</v>
      </c>
      <c r="H249" s="24">
        <f t="shared" si="36"/>
        <v>30303.040000000001</v>
      </c>
      <c r="I249" s="24" t="s">
        <v>559</v>
      </c>
      <c r="J249" s="24">
        <f t="shared" si="44"/>
        <v>0</v>
      </c>
    </row>
    <row r="250" spans="1:10" s="25" customFormat="1" ht="63">
      <c r="A250" s="26" t="s">
        <v>544</v>
      </c>
      <c r="B250" s="22" t="s">
        <v>178</v>
      </c>
      <c r="C250" s="21" t="s">
        <v>546</v>
      </c>
      <c r="D250" s="37" t="s">
        <v>26</v>
      </c>
      <c r="E250" s="24">
        <f>E251</f>
        <v>0</v>
      </c>
      <c r="F250" s="24">
        <f>F251</f>
        <v>2970000</v>
      </c>
      <c r="G250" s="24">
        <f>G251</f>
        <v>0</v>
      </c>
      <c r="H250" s="24">
        <f t="shared" si="36"/>
        <v>2970000</v>
      </c>
      <c r="I250" s="24" t="s">
        <v>559</v>
      </c>
      <c r="J250" s="24">
        <f t="shared" si="44"/>
        <v>0</v>
      </c>
    </row>
    <row r="251" spans="1:10" s="25" customFormat="1" ht="31.5">
      <c r="A251" s="26" t="s">
        <v>117</v>
      </c>
      <c r="B251" s="22" t="s">
        <v>178</v>
      </c>
      <c r="C251" s="21" t="s">
        <v>546</v>
      </c>
      <c r="D251" s="37" t="s">
        <v>118</v>
      </c>
      <c r="E251" s="41">
        <v>0</v>
      </c>
      <c r="F251" s="41">
        <v>2970000</v>
      </c>
      <c r="G251" s="41">
        <v>0</v>
      </c>
      <c r="H251" s="41">
        <f t="shared" si="36"/>
        <v>2970000</v>
      </c>
      <c r="I251" s="41" t="s">
        <v>559</v>
      </c>
      <c r="J251" s="41">
        <f t="shared" si="44"/>
        <v>0</v>
      </c>
    </row>
    <row r="252" spans="1:10" s="25" customFormat="1" ht="78.75">
      <c r="A252" s="26" t="s">
        <v>545</v>
      </c>
      <c r="B252" s="22" t="s">
        <v>178</v>
      </c>
      <c r="C252" s="21" t="s">
        <v>546</v>
      </c>
      <c r="D252" s="37" t="s">
        <v>26</v>
      </c>
      <c r="E252" s="24">
        <f>E253</f>
        <v>0</v>
      </c>
      <c r="F252" s="24">
        <f>F253</f>
        <v>30000</v>
      </c>
      <c r="G252" s="24">
        <f>G253</f>
        <v>0</v>
      </c>
      <c r="H252" s="24">
        <f t="shared" si="36"/>
        <v>30000</v>
      </c>
      <c r="I252" s="24" t="s">
        <v>559</v>
      </c>
      <c r="J252" s="24">
        <f t="shared" si="44"/>
        <v>0</v>
      </c>
    </row>
    <row r="253" spans="1:10" s="25" customFormat="1" ht="31.5">
      <c r="A253" s="26" t="s">
        <v>117</v>
      </c>
      <c r="B253" s="22" t="s">
        <v>178</v>
      </c>
      <c r="C253" s="21" t="s">
        <v>546</v>
      </c>
      <c r="D253" s="37" t="s">
        <v>118</v>
      </c>
      <c r="E253" s="24">
        <v>0</v>
      </c>
      <c r="F253" s="24">
        <v>30000</v>
      </c>
      <c r="G253" s="24">
        <v>0</v>
      </c>
      <c r="H253" s="24">
        <f t="shared" si="36"/>
        <v>30000</v>
      </c>
      <c r="I253" s="24" t="s">
        <v>559</v>
      </c>
      <c r="J253" s="24">
        <f t="shared" si="44"/>
        <v>0</v>
      </c>
    </row>
    <row r="254" spans="1:10" s="25" customFormat="1" ht="47.25">
      <c r="A254" s="22" t="s">
        <v>356</v>
      </c>
      <c r="B254" s="35" t="s">
        <v>178</v>
      </c>
      <c r="C254" s="35" t="s">
        <v>147</v>
      </c>
      <c r="D254" s="35" t="s">
        <v>26</v>
      </c>
      <c r="E254" s="24">
        <f t="shared" ref="E254:G255" si="45">E255</f>
        <v>9208428.3000000007</v>
      </c>
      <c r="F254" s="24">
        <f t="shared" si="45"/>
        <v>24969928.300000001</v>
      </c>
      <c r="G254" s="24">
        <f t="shared" si="45"/>
        <v>1600863.38</v>
      </c>
      <c r="H254" s="24">
        <f t="shared" si="36"/>
        <v>23369064.920000002</v>
      </c>
      <c r="I254" s="24">
        <f>$G254/$E254*100</f>
        <v>17.38</v>
      </c>
      <c r="J254" s="24">
        <f t="shared" si="44"/>
        <v>6.41</v>
      </c>
    </row>
    <row r="255" spans="1:10" s="25" customFormat="1" ht="31.5">
      <c r="A255" s="21" t="s">
        <v>354</v>
      </c>
      <c r="B255" s="35" t="s">
        <v>178</v>
      </c>
      <c r="C255" s="35" t="s">
        <v>276</v>
      </c>
      <c r="D255" s="35" t="s">
        <v>26</v>
      </c>
      <c r="E255" s="24">
        <f t="shared" si="45"/>
        <v>9208428.3000000007</v>
      </c>
      <c r="F255" s="24">
        <f t="shared" si="45"/>
        <v>24969928.300000001</v>
      </c>
      <c r="G255" s="24">
        <f t="shared" si="45"/>
        <v>1600863.38</v>
      </c>
      <c r="H255" s="24">
        <f t="shared" si="36"/>
        <v>23369064.920000002</v>
      </c>
      <c r="I255" s="24">
        <f>$G255/$E255*100</f>
        <v>17.38</v>
      </c>
      <c r="J255" s="24">
        <f t="shared" si="44"/>
        <v>6.41</v>
      </c>
    </row>
    <row r="256" spans="1:10" s="25" customFormat="1" ht="15.75">
      <c r="A256" s="21" t="s">
        <v>355</v>
      </c>
      <c r="B256" s="35" t="s">
        <v>178</v>
      </c>
      <c r="C256" s="35" t="s">
        <v>273</v>
      </c>
      <c r="D256" s="35" t="s">
        <v>26</v>
      </c>
      <c r="E256" s="24">
        <f>E259+E261+E263+E257</f>
        <v>9208428.3000000007</v>
      </c>
      <c r="F256" s="24">
        <f>F259+F261+F263+F257</f>
        <v>24969928.300000001</v>
      </c>
      <c r="G256" s="24">
        <f>G259+G261+G263+G257</f>
        <v>1600863.38</v>
      </c>
      <c r="H256" s="24">
        <f t="shared" si="36"/>
        <v>23369064.920000002</v>
      </c>
      <c r="I256" s="24">
        <f>$G256/$E256*100</f>
        <v>17.38</v>
      </c>
      <c r="J256" s="24">
        <f t="shared" si="44"/>
        <v>6.41</v>
      </c>
    </row>
    <row r="257" spans="1:10" s="25" customFormat="1" ht="31.5">
      <c r="A257" s="21" t="s">
        <v>357</v>
      </c>
      <c r="B257" s="35" t="s">
        <v>178</v>
      </c>
      <c r="C257" s="21" t="s">
        <v>214</v>
      </c>
      <c r="D257" s="22" t="s">
        <v>26</v>
      </c>
      <c r="E257" s="24">
        <f>E258</f>
        <v>0</v>
      </c>
      <c r="F257" s="24">
        <f>F258</f>
        <v>687500</v>
      </c>
      <c r="G257" s="24">
        <f>G258</f>
        <v>538500</v>
      </c>
      <c r="H257" s="24">
        <f t="shared" si="36"/>
        <v>149000</v>
      </c>
      <c r="I257" s="24" t="s">
        <v>559</v>
      </c>
      <c r="J257" s="24">
        <f t="shared" si="44"/>
        <v>78.33</v>
      </c>
    </row>
    <row r="258" spans="1:10" s="25" customFormat="1" ht="31.5">
      <c r="A258" s="21" t="s">
        <v>117</v>
      </c>
      <c r="B258" s="35" t="s">
        <v>178</v>
      </c>
      <c r="C258" s="21" t="s">
        <v>214</v>
      </c>
      <c r="D258" s="22" t="s">
        <v>118</v>
      </c>
      <c r="E258" s="24">
        <v>0</v>
      </c>
      <c r="F258" s="24">
        <v>687500</v>
      </c>
      <c r="G258" s="24">
        <v>538500</v>
      </c>
      <c r="H258" s="24">
        <f t="shared" si="36"/>
        <v>149000</v>
      </c>
      <c r="I258" s="24" t="s">
        <v>559</v>
      </c>
      <c r="J258" s="24">
        <f t="shared" si="44"/>
        <v>78.33</v>
      </c>
    </row>
    <row r="259" spans="1:10" s="25" customFormat="1" ht="31.5">
      <c r="A259" s="26" t="s">
        <v>303</v>
      </c>
      <c r="B259" s="22" t="s">
        <v>178</v>
      </c>
      <c r="C259" s="21" t="s">
        <v>453</v>
      </c>
      <c r="D259" s="37" t="s">
        <v>26</v>
      </c>
      <c r="E259" s="24">
        <f>E260</f>
        <v>266000</v>
      </c>
      <c r="F259" s="24">
        <f>F260</f>
        <v>266000</v>
      </c>
      <c r="G259" s="24">
        <f>G260</f>
        <v>29900</v>
      </c>
      <c r="H259" s="24">
        <f t="shared" si="36"/>
        <v>236100</v>
      </c>
      <c r="I259" s="24">
        <f t="shared" ref="I259:I281" si="46">$G259/$E259*100</f>
        <v>11.24</v>
      </c>
      <c r="J259" s="24">
        <f t="shared" si="44"/>
        <v>11.24</v>
      </c>
    </row>
    <row r="260" spans="1:10" s="25" customFormat="1" ht="31.5">
      <c r="A260" s="26" t="s">
        <v>117</v>
      </c>
      <c r="B260" s="22" t="s">
        <v>178</v>
      </c>
      <c r="C260" s="21" t="s">
        <v>453</v>
      </c>
      <c r="D260" s="37" t="s">
        <v>118</v>
      </c>
      <c r="E260" s="24">
        <v>266000</v>
      </c>
      <c r="F260" s="24">
        <v>266000</v>
      </c>
      <c r="G260" s="24">
        <v>29900</v>
      </c>
      <c r="H260" s="24">
        <f t="shared" si="36"/>
        <v>236100</v>
      </c>
      <c r="I260" s="24">
        <f t="shared" si="46"/>
        <v>11.24</v>
      </c>
      <c r="J260" s="24">
        <f t="shared" si="44"/>
        <v>11.24</v>
      </c>
    </row>
    <row r="261" spans="1:10" s="25" customFormat="1" ht="31.5">
      <c r="A261" s="52" t="s">
        <v>304</v>
      </c>
      <c r="B261" s="22" t="s">
        <v>178</v>
      </c>
      <c r="C261" s="21" t="s">
        <v>305</v>
      </c>
      <c r="D261" s="37" t="s">
        <v>26</v>
      </c>
      <c r="E261" s="24">
        <f>E262</f>
        <v>2064428.3</v>
      </c>
      <c r="F261" s="24">
        <f>F262</f>
        <v>2064428.3</v>
      </c>
      <c r="G261" s="24">
        <f>G262</f>
        <v>1258.9100000000001</v>
      </c>
      <c r="H261" s="24">
        <f t="shared" si="36"/>
        <v>2063169.39</v>
      </c>
      <c r="I261" s="24">
        <f t="shared" si="46"/>
        <v>0.06</v>
      </c>
      <c r="J261" s="24">
        <f t="shared" si="44"/>
        <v>0.06</v>
      </c>
    </row>
    <row r="262" spans="1:10" s="25" customFormat="1" ht="31.5">
      <c r="A262" s="26" t="s">
        <v>117</v>
      </c>
      <c r="B262" s="22" t="s">
        <v>178</v>
      </c>
      <c r="C262" s="21" t="s">
        <v>305</v>
      </c>
      <c r="D262" s="37" t="s">
        <v>118</v>
      </c>
      <c r="E262" s="24">
        <v>2064428.3</v>
      </c>
      <c r="F262" s="24">
        <v>2064428.3</v>
      </c>
      <c r="G262" s="24">
        <v>1258.9100000000001</v>
      </c>
      <c r="H262" s="24">
        <f t="shared" si="36"/>
        <v>2063169.39</v>
      </c>
      <c r="I262" s="24">
        <f t="shared" si="46"/>
        <v>0.06</v>
      </c>
      <c r="J262" s="24">
        <f t="shared" si="44"/>
        <v>0.06</v>
      </c>
    </row>
    <row r="263" spans="1:10" s="25" customFormat="1" ht="15.75">
      <c r="A263" s="52" t="s">
        <v>307</v>
      </c>
      <c r="B263" s="22" t="s">
        <v>178</v>
      </c>
      <c r="C263" s="21" t="s">
        <v>306</v>
      </c>
      <c r="D263" s="37" t="s">
        <v>26</v>
      </c>
      <c r="E263" s="24">
        <f>E264</f>
        <v>6878000</v>
      </c>
      <c r="F263" s="24">
        <f>F264</f>
        <v>21952000</v>
      </c>
      <c r="G263" s="24">
        <f>G264</f>
        <v>1031204.47</v>
      </c>
      <c r="H263" s="24">
        <f t="shared" si="36"/>
        <v>20920795.530000001</v>
      </c>
      <c r="I263" s="24">
        <f t="shared" si="46"/>
        <v>14.99</v>
      </c>
      <c r="J263" s="24">
        <f t="shared" si="44"/>
        <v>4.7</v>
      </c>
    </row>
    <row r="264" spans="1:10" s="25" customFormat="1" ht="31.5">
      <c r="A264" s="26" t="s">
        <v>117</v>
      </c>
      <c r="B264" s="22" t="s">
        <v>178</v>
      </c>
      <c r="C264" s="21" t="s">
        <v>306</v>
      </c>
      <c r="D264" s="37" t="s">
        <v>118</v>
      </c>
      <c r="E264" s="24">
        <v>6878000</v>
      </c>
      <c r="F264" s="24">
        <v>21952000</v>
      </c>
      <c r="G264" s="24">
        <v>1031204.47</v>
      </c>
      <c r="H264" s="24">
        <f t="shared" ref="H264:H327" si="47">$F264-$G264</f>
        <v>20920795.530000001</v>
      </c>
      <c r="I264" s="24">
        <f t="shared" si="46"/>
        <v>14.99</v>
      </c>
      <c r="J264" s="24">
        <f t="shared" si="44"/>
        <v>4.7</v>
      </c>
    </row>
    <row r="265" spans="1:10" s="25" customFormat="1" ht="31.5">
      <c r="A265" s="35" t="s">
        <v>168</v>
      </c>
      <c r="B265" s="35" t="s">
        <v>170</v>
      </c>
      <c r="C265" s="21" t="s">
        <v>146</v>
      </c>
      <c r="D265" s="35" t="s">
        <v>26</v>
      </c>
      <c r="E265" s="24">
        <f t="shared" ref="E265:G269" si="48">E266</f>
        <v>5166.2</v>
      </c>
      <c r="F265" s="24">
        <f t="shared" si="48"/>
        <v>5166.2</v>
      </c>
      <c r="G265" s="24">
        <f t="shared" si="48"/>
        <v>1291.56</v>
      </c>
      <c r="H265" s="24">
        <f t="shared" si="47"/>
        <v>3874.64</v>
      </c>
      <c r="I265" s="24">
        <f t="shared" si="46"/>
        <v>25</v>
      </c>
      <c r="J265" s="24">
        <f t="shared" si="44"/>
        <v>25</v>
      </c>
    </row>
    <row r="266" spans="1:10" s="25" customFormat="1" ht="47.25">
      <c r="A266" s="22" t="s">
        <v>356</v>
      </c>
      <c r="B266" s="35" t="s">
        <v>170</v>
      </c>
      <c r="C266" s="35" t="s">
        <v>147</v>
      </c>
      <c r="D266" s="35" t="s">
        <v>26</v>
      </c>
      <c r="E266" s="24">
        <f t="shared" si="48"/>
        <v>5166.2</v>
      </c>
      <c r="F266" s="24">
        <f t="shared" si="48"/>
        <v>5166.2</v>
      </c>
      <c r="G266" s="24">
        <f t="shared" si="48"/>
        <v>1291.56</v>
      </c>
      <c r="H266" s="24">
        <f t="shared" si="47"/>
        <v>3874.64</v>
      </c>
      <c r="I266" s="24">
        <f t="shared" si="46"/>
        <v>25</v>
      </c>
      <c r="J266" s="24">
        <f t="shared" si="44"/>
        <v>25</v>
      </c>
    </row>
    <row r="267" spans="1:10" s="25" customFormat="1" ht="31.5">
      <c r="A267" s="21" t="s">
        <v>354</v>
      </c>
      <c r="B267" s="35" t="s">
        <v>170</v>
      </c>
      <c r="C267" s="35" t="s">
        <v>276</v>
      </c>
      <c r="D267" s="35" t="s">
        <v>26</v>
      </c>
      <c r="E267" s="24">
        <f t="shared" si="48"/>
        <v>5166.2</v>
      </c>
      <c r="F267" s="24">
        <f t="shared" si="48"/>
        <v>5166.2</v>
      </c>
      <c r="G267" s="24">
        <f t="shared" si="48"/>
        <v>1291.56</v>
      </c>
      <c r="H267" s="24">
        <f t="shared" si="47"/>
        <v>3874.64</v>
      </c>
      <c r="I267" s="24">
        <f t="shared" si="46"/>
        <v>25</v>
      </c>
      <c r="J267" s="24">
        <f t="shared" ref="J267:J281" si="49">$G267/$F267*100</f>
        <v>25</v>
      </c>
    </row>
    <row r="268" spans="1:10" s="25" customFormat="1" ht="15.75">
      <c r="A268" s="21" t="s">
        <v>355</v>
      </c>
      <c r="B268" s="35" t="s">
        <v>170</v>
      </c>
      <c r="C268" s="35" t="s">
        <v>273</v>
      </c>
      <c r="D268" s="35" t="s">
        <v>26</v>
      </c>
      <c r="E268" s="24">
        <f t="shared" si="48"/>
        <v>5166.2</v>
      </c>
      <c r="F268" s="24">
        <f t="shared" si="48"/>
        <v>5166.2</v>
      </c>
      <c r="G268" s="24">
        <f t="shared" si="48"/>
        <v>1291.56</v>
      </c>
      <c r="H268" s="24">
        <f t="shared" si="47"/>
        <v>3874.64</v>
      </c>
      <c r="I268" s="24">
        <f t="shared" si="46"/>
        <v>25</v>
      </c>
      <c r="J268" s="24">
        <f t="shared" si="49"/>
        <v>25</v>
      </c>
    </row>
    <row r="269" spans="1:10" s="25" customFormat="1" ht="63">
      <c r="A269" s="57" t="s">
        <v>169</v>
      </c>
      <c r="B269" s="35" t="s">
        <v>170</v>
      </c>
      <c r="C269" s="23" t="s">
        <v>426</v>
      </c>
      <c r="D269" s="63" t="s">
        <v>26</v>
      </c>
      <c r="E269" s="24">
        <f t="shared" si="48"/>
        <v>5166.2</v>
      </c>
      <c r="F269" s="24">
        <f t="shared" si="48"/>
        <v>5166.2</v>
      </c>
      <c r="G269" s="24">
        <f t="shared" si="48"/>
        <v>1291.56</v>
      </c>
      <c r="H269" s="24">
        <f t="shared" si="47"/>
        <v>3874.64</v>
      </c>
      <c r="I269" s="24">
        <f t="shared" si="46"/>
        <v>25</v>
      </c>
      <c r="J269" s="24">
        <f t="shared" si="49"/>
        <v>25</v>
      </c>
    </row>
    <row r="270" spans="1:10" s="25" customFormat="1" ht="31.5">
      <c r="A270" s="34" t="s">
        <v>119</v>
      </c>
      <c r="B270" s="35" t="s">
        <v>170</v>
      </c>
      <c r="C270" s="23" t="s">
        <v>426</v>
      </c>
      <c r="D270" s="63" t="s">
        <v>120</v>
      </c>
      <c r="E270" s="104">
        <v>5166.2</v>
      </c>
      <c r="F270" s="104">
        <v>5166.2</v>
      </c>
      <c r="G270" s="104">
        <v>1291.56</v>
      </c>
      <c r="H270" s="104">
        <f t="shared" si="47"/>
        <v>3874.64</v>
      </c>
      <c r="I270" s="104">
        <f t="shared" si="46"/>
        <v>25</v>
      </c>
      <c r="J270" s="104">
        <f t="shared" si="49"/>
        <v>25</v>
      </c>
    </row>
    <row r="271" spans="1:10" s="25" customFormat="1" ht="15.75">
      <c r="A271" s="97" t="s">
        <v>30</v>
      </c>
      <c r="B271" s="44" t="s">
        <v>44</v>
      </c>
      <c r="C271" s="44" t="s">
        <v>146</v>
      </c>
      <c r="D271" s="75" t="s">
        <v>26</v>
      </c>
      <c r="E271" s="45">
        <f>E272+E288+E327+E333+E345</f>
        <v>711807310.22000003</v>
      </c>
      <c r="F271" s="45">
        <f t="shared" ref="F271:G271" si="50">F272+F288+F327+F333+F345</f>
        <v>671864168.10000002</v>
      </c>
      <c r="G271" s="45">
        <f t="shared" si="50"/>
        <v>192536259.52000001</v>
      </c>
      <c r="H271" s="45">
        <f t="shared" si="47"/>
        <v>479327908.57999998</v>
      </c>
      <c r="I271" s="45">
        <f t="shared" si="46"/>
        <v>27.05</v>
      </c>
      <c r="J271" s="45">
        <f t="shared" si="49"/>
        <v>28.66</v>
      </c>
    </row>
    <row r="272" spans="1:10" s="25" customFormat="1" ht="15.75">
      <c r="A272" s="21" t="s">
        <v>37</v>
      </c>
      <c r="B272" s="22" t="s">
        <v>45</v>
      </c>
      <c r="C272" s="22" t="s">
        <v>146</v>
      </c>
      <c r="D272" s="37" t="s">
        <v>26</v>
      </c>
      <c r="E272" s="38">
        <f t="shared" ref="E272:G273" si="51">E273</f>
        <v>186071010.91</v>
      </c>
      <c r="F272" s="38">
        <f t="shared" si="51"/>
        <v>186211010.91</v>
      </c>
      <c r="G272" s="38">
        <f t="shared" si="51"/>
        <v>49894995.009999998</v>
      </c>
      <c r="H272" s="38">
        <f t="shared" si="47"/>
        <v>136316015.90000001</v>
      </c>
      <c r="I272" s="38">
        <f t="shared" si="46"/>
        <v>26.82</v>
      </c>
      <c r="J272" s="38">
        <f t="shared" si="49"/>
        <v>26.79</v>
      </c>
    </row>
    <row r="273" spans="1:10" s="25" customFormat="1" ht="47.25">
      <c r="A273" s="21" t="s">
        <v>501</v>
      </c>
      <c r="B273" s="22" t="s">
        <v>45</v>
      </c>
      <c r="C273" s="22" t="s">
        <v>0</v>
      </c>
      <c r="D273" s="37" t="s">
        <v>26</v>
      </c>
      <c r="E273" s="38">
        <f t="shared" si="51"/>
        <v>186071010.91</v>
      </c>
      <c r="F273" s="38">
        <f t="shared" si="51"/>
        <v>186211010.91</v>
      </c>
      <c r="G273" s="38">
        <f t="shared" si="51"/>
        <v>49894995.009999998</v>
      </c>
      <c r="H273" s="38">
        <f t="shared" si="47"/>
        <v>136316015.90000001</v>
      </c>
      <c r="I273" s="38">
        <f t="shared" si="46"/>
        <v>26.82</v>
      </c>
      <c r="J273" s="38">
        <f t="shared" si="49"/>
        <v>26.79</v>
      </c>
    </row>
    <row r="274" spans="1:10" s="25" customFormat="1" ht="31.5">
      <c r="A274" s="21" t="s">
        <v>308</v>
      </c>
      <c r="B274" s="22" t="s">
        <v>45</v>
      </c>
      <c r="C274" s="22" t="s">
        <v>18</v>
      </c>
      <c r="D274" s="37" t="s">
        <v>26</v>
      </c>
      <c r="E274" s="38">
        <f>E275+E282+E285</f>
        <v>186071010.91</v>
      </c>
      <c r="F274" s="38">
        <f>F275+F282+F285</f>
        <v>186211010.91</v>
      </c>
      <c r="G274" s="38">
        <f>G275+G282+G285</f>
        <v>49894995.009999998</v>
      </c>
      <c r="H274" s="38">
        <f t="shared" si="47"/>
        <v>136316015.90000001</v>
      </c>
      <c r="I274" s="38">
        <f t="shared" si="46"/>
        <v>26.82</v>
      </c>
      <c r="J274" s="38">
        <f t="shared" si="49"/>
        <v>26.79</v>
      </c>
    </row>
    <row r="275" spans="1:10" s="25" customFormat="1" ht="31.5">
      <c r="A275" s="76" t="s">
        <v>226</v>
      </c>
      <c r="B275" s="22" t="s">
        <v>45</v>
      </c>
      <c r="C275" s="22" t="s">
        <v>227</v>
      </c>
      <c r="D275" s="37" t="s">
        <v>26</v>
      </c>
      <c r="E275" s="38">
        <f>E276+E278+E280</f>
        <v>185971010.91</v>
      </c>
      <c r="F275" s="38">
        <f>F276+F278+F280</f>
        <v>186211010.91</v>
      </c>
      <c r="G275" s="38">
        <f>G276+G278+G280</f>
        <v>49894995.009999998</v>
      </c>
      <c r="H275" s="38">
        <f t="shared" si="47"/>
        <v>136316015.90000001</v>
      </c>
      <c r="I275" s="38">
        <f t="shared" si="46"/>
        <v>26.83</v>
      </c>
      <c r="J275" s="38">
        <f t="shared" si="49"/>
        <v>26.79</v>
      </c>
    </row>
    <row r="276" spans="1:10" s="25" customFormat="1" ht="47.25">
      <c r="A276" s="21" t="s">
        <v>111</v>
      </c>
      <c r="B276" s="22" t="s">
        <v>45</v>
      </c>
      <c r="C276" s="22" t="s">
        <v>223</v>
      </c>
      <c r="D276" s="22" t="s">
        <v>26</v>
      </c>
      <c r="E276" s="101">
        <f>E277</f>
        <v>105315775.91</v>
      </c>
      <c r="F276" s="101">
        <f>F277</f>
        <v>105315775.91</v>
      </c>
      <c r="G276" s="101">
        <f>G277</f>
        <v>27195028.93</v>
      </c>
      <c r="H276" s="101">
        <f t="shared" si="47"/>
        <v>78120746.980000004</v>
      </c>
      <c r="I276" s="101">
        <f t="shared" si="46"/>
        <v>25.82</v>
      </c>
      <c r="J276" s="101">
        <f t="shared" si="49"/>
        <v>25.82</v>
      </c>
    </row>
    <row r="277" spans="1:10" s="25" customFormat="1" ht="15.75">
      <c r="A277" s="21" t="s">
        <v>130</v>
      </c>
      <c r="B277" s="22" t="s">
        <v>45</v>
      </c>
      <c r="C277" s="22" t="s">
        <v>223</v>
      </c>
      <c r="D277" s="22" t="s">
        <v>131</v>
      </c>
      <c r="E277" s="24">
        <v>105315775.91</v>
      </c>
      <c r="F277" s="24">
        <v>105315775.91</v>
      </c>
      <c r="G277" s="24">
        <v>27195028.93</v>
      </c>
      <c r="H277" s="24">
        <f t="shared" si="47"/>
        <v>78120746.980000004</v>
      </c>
      <c r="I277" s="24">
        <f t="shared" si="46"/>
        <v>25.82</v>
      </c>
      <c r="J277" s="24">
        <f t="shared" si="49"/>
        <v>25.82</v>
      </c>
    </row>
    <row r="278" spans="1:10" s="25" customFormat="1" ht="94.5">
      <c r="A278" s="21" t="s">
        <v>115</v>
      </c>
      <c r="B278" s="22" t="s">
        <v>45</v>
      </c>
      <c r="C278" s="22" t="s">
        <v>224</v>
      </c>
      <c r="D278" s="22" t="s">
        <v>26</v>
      </c>
      <c r="E278" s="24">
        <f>E279</f>
        <v>453000</v>
      </c>
      <c r="F278" s="24">
        <f>F279</f>
        <v>693000</v>
      </c>
      <c r="G278" s="24">
        <f>G279</f>
        <v>0</v>
      </c>
      <c r="H278" s="24">
        <f t="shared" si="47"/>
        <v>693000</v>
      </c>
      <c r="I278" s="24">
        <f t="shared" si="46"/>
        <v>0</v>
      </c>
      <c r="J278" s="24">
        <f t="shared" si="49"/>
        <v>0</v>
      </c>
    </row>
    <row r="279" spans="1:10" s="25" customFormat="1" ht="15.75">
      <c r="A279" s="95" t="s">
        <v>130</v>
      </c>
      <c r="B279" s="22" t="s">
        <v>45</v>
      </c>
      <c r="C279" s="22" t="s">
        <v>224</v>
      </c>
      <c r="D279" s="22" t="s">
        <v>131</v>
      </c>
      <c r="E279" s="24">
        <v>453000</v>
      </c>
      <c r="F279" s="24">
        <v>693000</v>
      </c>
      <c r="G279" s="24">
        <v>0</v>
      </c>
      <c r="H279" s="24">
        <f t="shared" si="47"/>
        <v>693000</v>
      </c>
      <c r="I279" s="24">
        <f t="shared" si="46"/>
        <v>0</v>
      </c>
      <c r="J279" s="24">
        <f t="shared" si="49"/>
        <v>0</v>
      </c>
    </row>
    <row r="280" spans="1:10" s="25" customFormat="1" ht="78.75">
      <c r="A280" s="21" t="s">
        <v>268</v>
      </c>
      <c r="B280" s="22" t="s">
        <v>45</v>
      </c>
      <c r="C280" s="22" t="s">
        <v>225</v>
      </c>
      <c r="D280" s="22" t="s">
        <v>26</v>
      </c>
      <c r="E280" s="38">
        <f>E281</f>
        <v>80202235</v>
      </c>
      <c r="F280" s="38">
        <f>F281</f>
        <v>80202235</v>
      </c>
      <c r="G280" s="38">
        <f>G281</f>
        <v>22699966.079999998</v>
      </c>
      <c r="H280" s="38">
        <f t="shared" si="47"/>
        <v>57502268.920000002</v>
      </c>
      <c r="I280" s="38">
        <f t="shared" si="46"/>
        <v>28.3</v>
      </c>
      <c r="J280" s="38">
        <f t="shared" si="49"/>
        <v>28.3</v>
      </c>
    </row>
    <row r="281" spans="1:10" s="25" customFormat="1" ht="15.75">
      <c r="A281" s="21" t="s">
        <v>130</v>
      </c>
      <c r="B281" s="22" t="s">
        <v>45</v>
      </c>
      <c r="C281" s="22" t="s">
        <v>225</v>
      </c>
      <c r="D281" s="22" t="s">
        <v>131</v>
      </c>
      <c r="E281" s="54">
        <v>80202235</v>
      </c>
      <c r="F281" s="54">
        <v>80202235</v>
      </c>
      <c r="G281" s="54">
        <v>22699966.079999998</v>
      </c>
      <c r="H281" s="54">
        <f t="shared" si="47"/>
        <v>57502268.920000002</v>
      </c>
      <c r="I281" s="54">
        <f t="shared" si="46"/>
        <v>28.3</v>
      </c>
      <c r="J281" s="54">
        <f t="shared" si="49"/>
        <v>28.3</v>
      </c>
    </row>
    <row r="282" spans="1:10" s="25" customFormat="1" ht="31.5">
      <c r="A282" s="76" t="s">
        <v>309</v>
      </c>
      <c r="B282" s="22" t="s">
        <v>45</v>
      </c>
      <c r="C282" s="22" t="s">
        <v>310</v>
      </c>
      <c r="D282" s="37" t="s">
        <v>26</v>
      </c>
      <c r="E282" s="38">
        <f t="shared" ref="E282:G283" si="52">E283</f>
        <v>0</v>
      </c>
      <c r="F282" s="38">
        <f t="shared" si="52"/>
        <v>0</v>
      </c>
      <c r="G282" s="38">
        <f t="shared" si="52"/>
        <v>0</v>
      </c>
      <c r="H282" s="38">
        <f t="shared" si="47"/>
        <v>0</v>
      </c>
      <c r="I282" s="38" t="s">
        <v>559</v>
      </c>
      <c r="J282" s="38" t="s">
        <v>559</v>
      </c>
    </row>
    <row r="283" spans="1:10" s="25" customFormat="1" ht="78.75">
      <c r="A283" s="21" t="s">
        <v>286</v>
      </c>
      <c r="B283" s="22" t="s">
        <v>45</v>
      </c>
      <c r="C283" s="22" t="s">
        <v>287</v>
      </c>
      <c r="D283" s="22" t="s">
        <v>26</v>
      </c>
      <c r="E283" s="24">
        <f t="shared" si="52"/>
        <v>0</v>
      </c>
      <c r="F283" s="24">
        <f t="shared" si="52"/>
        <v>0</v>
      </c>
      <c r="G283" s="24">
        <f t="shared" si="52"/>
        <v>0</v>
      </c>
      <c r="H283" s="24">
        <f t="shared" si="47"/>
        <v>0</v>
      </c>
      <c r="I283" s="24" t="s">
        <v>559</v>
      </c>
      <c r="J283" s="24" t="s">
        <v>559</v>
      </c>
    </row>
    <row r="284" spans="1:10" s="25" customFormat="1" ht="15.75">
      <c r="A284" s="21" t="s">
        <v>130</v>
      </c>
      <c r="B284" s="22" t="s">
        <v>45</v>
      </c>
      <c r="C284" s="22" t="s">
        <v>287</v>
      </c>
      <c r="D284" s="22" t="s">
        <v>131</v>
      </c>
      <c r="E284" s="24">
        <v>0</v>
      </c>
      <c r="F284" s="24">
        <v>0</v>
      </c>
      <c r="G284" s="24">
        <v>0</v>
      </c>
      <c r="H284" s="24">
        <f t="shared" si="47"/>
        <v>0</v>
      </c>
      <c r="I284" s="24" t="s">
        <v>559</v>
      </c>
      <c r="J284" s="24" t="s">
        <v>559</v>
      </c>
    </row>
    <row r="285" spans="1:10" s="25" customFormat="1" ht="78.75">
      <c r="A285" s="76" t="s">
        <v>495</v>
      </c>
      <c r="B285" s="22" t="s">
        <v>45</v>
      </c>
      <c r="C285" s="22" t="s">
        <v>471</v>
      </c>
      <c r="D285" s="37" t="s">
        <v>26</v>
      </c>
      <c r="E285" s="38">
        <f t="shared" ref="E285:G286" si="53">E286</f>
        <v>100000</v>
      </c>
      <c r="F285" s="38">
        <f t="shared" si="53"/>
        <v>0</v>
      </c>
      <c r="G285" s="38">
        <f t="shared" si="53"/>
        <v>0</v>
      </c>
      <c r="H285" s="38">
        <f t="shared" si="47"/>
        <v>0</v>
      </c>
      <c r="I285" s="38">
        <f t="shared" ref="I285:I307" si="54">$G285/$E285*100</f>
        <v>0</v>
      </c>
      <c r="J285" s="38" t="s">
        <v>559</v>
      </c>
    </row>
    <row r="286" spans="1:10" s="25" customFormat="1" ht="94.5">
      <c r="A286" s="21" t="s">
        <v>465</v>
      </c>
      <c r="B286" s="22" t="s">
        <v>45</v>
      </c>
      <c r="C286" s="35" t="s">
        <v>472</v>
      </c>
      <c r="D286" s="37" t="s">
        <v>26</v>
      </c>
      <c r="E286" s="24">
        <f t="shared" si="53"/>
        <v>100000</v>
      </c>
      <c r="F286" s="24">
        <f t="shared" si="53"/>
        <v>0</v>
      </c>
      <c r="G286" s="24">
        <f t="shared" si="53"/>
        <v>0</v>
      </c>
      <c r="H286" s="24">
        <f t="shared" si="47"/>
        <v>0</v>
      </c>
      <c r="I286" s="24">
        <f t="shared" si="54"/>
        <v>0</v>
      </c>
      <c r="J286" s="24" t="s">
        <v>559</v>
      </c>
    </row>
    <row r="287" spans="1:10" s="25" customFormat="1" ht="15.75">
      <c r="A287" s="21" t="s">
        <v>130</v>
      </c>
      <c r="B287" s="22" t="s">
        <v>45</v>
      </c>
      <c r="C287" s="35" t="s">
        <v>472</v>
      </c>
      <c r="D287" s="37" t="s">
        <v>131</v>
      </c>
      <c r="E287" s="24">
        <v>100000</v>
      </c>
      <c r="F287" s="24">
        <v>0</v>
      </c>
      <c r="G287" s="24">
        <v>0</v>
      </c>
      <c r="H287" s="24">
        <f t="shared" si="47"/>
        <v>0</v>
      </c>
      <c r="I287" s="24">
        <f t="shared" si="54"/>
        <v>0</v>
      </c>
      <c r="J287" s="24" t="s">
        <v>559</v>
      </c>
    </row>
    <row r="288" spans="1:10" s="25" customFormat="1" ht="15.75">
      <c r="A288" s="21" t="s">
        <v>31</v>
      </c>
      <c r="B288" s="37" t="s">
        <v>46</v>
      </c>
      <c r="C288" s="37" t="s">
        <v>146</v>
      </c>
      <c r="D288" s="37" t="s">
        <v>26</v>
      </c>
      <c r="E288" s="38">
        <f>E289</f>
        <v>469416609.62</v>
      </c>
      <c r="F288" s="38">
        <f>F289</f>
        <v>428904201.5</v>
      </c>
      <c r="G288" s="38">
        <f>G289</f>
        <v>129558669.11</v>
      </c>
      <c r="H288" s="38">
        <f t="shared" si="47"/>
        <v>299345532.38999999</v>
      </c>
      <c r="I288" s="38">
        <f t="shared" si="54"/>
        <v>27.6</v>
      </c>
      <c r="J288" s="38">
        <f t="shared" ref="J288:J315" si="55">$G288/$F288*100</f>
        <v>30.21</v>
      </c>
    </row>
    <row r="289" spans="1:10" s="25" customFormat="1" ht="47.25">
      <c r="A289" s="21" t="s">
        <v>501</v>
      </c>
      <c r="B289" s="37" t="s">
        <v>46</v>
      </c>
      <c r="C289" s="37" t="s">
        <v>0</v>
      </c>
      <c r="D289" s="37" t="s">
        <v>26</v>
      </c>
      <c r="E289" s="38">
        <f>E290+E323</f>
        <v>469416609.62</v>
      </c>
      <c r="F289" s="38">
        <f>F290+F323</f>
        <v>428904201.5</v>
      </c>
      <c r="G289" s="38">
        <f>G290+G323</f>
        <v>129558669.11</v>
      </c>
      <c r="H289" s="38">
        <f t="shared" si="47"/>
        <v>299345532.38999999</v>
      </c>
      <c r="I289" s="38">
        <f t="shared" si="54"/>
        <v>27.6</v>
      </c>
      <c r="J289" s="38">
        <f t="shared" si="55"/>
        <v>30.21</v>
      </c>
    </row>
    <row r="290" spans="1:10" s="25" customFormat="1" ht="31.5">
      <c r="A290" s="21" t="s">
        <v>505</v>
      </c>
      <c r="B290" s="22" t="s">
        <v>46</v>
      </c>
      <c r="C290" s="22" t="s">
        <v>19</v>
      </c>
      <c r="D290" s="37" t="s">
        <v>26</v>
      </c>
      <c r="E290" s="38">
        <f>E291+E300+E307+E320</f>
        <v>466819369.51999998</v>
      </c>
      <c r="F290" s="38">
        <f>F291+F300+F307+F320</f>
        <v>426367059.01999998</v>
      </c>
      <c r="G290" s="38">
        <f>G291+G300+G307+G320</f>
        <v>128997926.45999999</v>
      </c>
      <c r="H290" s="38">
        <f t="shared" si="47"/>
        <v>297369132.56</v>
      </c>
      <c r="I290" s="38">
        <f t="shared" si="54"/>
        <v>27.63</v>
      </c>
      <c r="J290" s="38">
        <f t="shared" si="55"/>
        <v>30.26</v>
      </c>
    </row>
    <row r="291" spans="1:10" s="25" customFormat="1" ht="31.5">
      <c r="A291" s="20" t="s">
        <v>314</v>
      </c>
      <c r="B291" s="22" t="s">
        <v>46</v>
      </c>
      <c r="C291" s="22" t="s">
        <v>311</v>
      </c>
      <c r="D291" s="37" t="s">
        <v>26</v>
      </c>
      <c r="E291" s="38">
        <f>E292+E294+E296+E298</f>
        <v>385426225.98000002</v>
      </c>
      <c r="F291" s="38">
        <f>F292+F294+F296+F298</f>
        <v>398313755.98000002</v>
      </c>
      <c r="G291" s="38">
        <f>G292+G294+G296+G298</f>
        <v>122560499.14</v>
      </c>
      <c r="H291" s="38">
        <f t="shared" si="47"/>
        <v>275753256.83999997</v>
      </c>
      <c r="I291" s="38">
        <f t="shared" si="54"/>
        <v>31.8</v>
      </c>
      <c r="J291" s="38">
        <f t="shared" si="55"/>
        <v>30.77</v>
      </c>
    </row>
    <row r="292" spans="1:10" s="25" customFormat="1" ht="141.75">
      <c r="A292" s="34" t="s">
        <v>284</v>
      </c>
      <c r="B292" s="22" t="s">
        <v>46</v>
      </c>
      <c r="C292" s="22" t="s">
        <v>233</v>
      </c>
      <c r="D292" s="37" t="s">
        <v>26</v>
      </c>
      <c r="E292" s="24">
        <f>E293</f>
        <v>23049000</v>
      </c>
      <c r="F292" s="24">
        <f>F293</f>
        <v>18252000</v>
      </c>
      <c r="G292" s="24">
        <f>G293</f>
        <v>3477315.16</v>
      </c>
      <c r="H292" s="24">
        <f t="shared" si="47"/>
        <v>14774684.84</v>
      </c>
      <c r="I292" s="24">
        <f t="shared" si="54"/>
        <v>15.09</v>
      </c>
      <c r="J292" s="24">
        <f t="shared" si="55"/>
        <v>19.05</v>
      </c>
    </row>
    <row r="293" spans="1:10" s="25" customFormat="1" ht="15.75">
      <c r="A293" s="21" t="s">
        <v>130</v>
      </c>
      <c r="B293" s="22" t="s">
        <v>46</v>
      </c>
      <c r="C293" s="22" t="s">
        <v>233</v>
      </c>
      <c r="D293" s="37" t="s">
        <v>131</v>
      </c>
      <c r="E293" s="41">
        <v>23049000</v>
      </c>
      <c r="F293" s="41">
        <v>18252000</v>
      </c>
      <c r="G293" s="41">
        <v>3477315.16</v>
      </c>
      <c r="H293" s="41">
        <f t="shared" si="47"/>
        <v>14774684.84</v>
      </c>
      <c r="I293" s="41">
        <f t="shared" si="54"/>
        <v>15.09</v>
      </c>
      <c r="J293" s="41">
        <f t="shared" si="55"/>
        <v>19.05</v>
      </c>
    </row>
    <row r="294" spans="1:10" s="25" customFormat="1" ht="47.25">
      <c r="A294" s="21" t="s">
        <v>111</v>
      </c>
      <c r="B294" s="22" t="s">
        <v>46</v>
      </c>
      <c r="C294" s="22" t="s">
        <v>220</v>
      </c>
      <c r="D294" s="37" t="s">
        <v>26</v>
      </c>
      <c r="E294" s="24">
        <f>E295</f>
        <v>148390716.28</v>
      </c>
      <c r="F294" s="24">
        <f>F295</f>
        <v>148390716.28</v>
      </c>
      <c r="G294" s="24">
        <f>G295</f>
        <v>45855962.990000002</v>
      </c>
      <c r="H294" s="24">
        <f t="shared" si="47"/>
        <v>102534753.29000001</v>
      </c>
      <c r="I294" s="24">
        <f t="shared" si="54"/>
        <v>30.9</v>
      </c>
      <c r="J294" s="24">
        <f t="shared" si="55"/>
        <v>30.9</v>
      </c>
    </row>
    <row r="295" spans="1:10" s="25" customFormat="1" ht="15.75">
      <c r="A295" s="21" t="s">
        <v>130</v>
      </c>
      <c r="B295" s="22" t="s">
        <v>46</v>
      </c>
      <c r="C295" s="22" t="s">
        <v>220</v>
      </c>
      <c r="D295" s="37" t="s">
        <v>131</v>
      </c>
      <c r="E295" s="24">
        <v>148390716.28</v>
      </c>
      <c r="F295" s="24">
        <v>148390716.28</v>
      </c>
      <c r="G295" s="24">
        <v>45855962.990000002</v>
      </c>
      <c r="H295" s="24">
        <f t="shared" si="47"/>
        <v>102534753.29000001</v>
      </c>
      <c r="I295" s="24">
        <f t="shared" si="54"/>
        <v>30.9</v>
      </c>
      <c r="J295" s="24">
        <f t="shared" si="55"/>
        <v>30.9</v>
      </c>
    </row>
    <row r="296" spans="1:10" s="25" customFormat="1" ht="94.5">
      <c r="A296" s="21" t="s">
        <v>115</v>
      </c>
      <c r="B296" s="22" t="s">
        <v>46</v>
      </c>
      <c r="C296" s="22" t="s">
        <v>221</v>
      </c>
      <c r="D296" s="37" t="s">
        <v>26</v>
      </c>
      <c r="E296" s="24">
        <f>E297</f>
        <v>10097827.699999999</v>
      </c>
      <c r="F296" s="24">
        <f>F297</f>
        <v>27782357.699999999</v>
      </c>
      <c r="G296" s="24">
        <f>G297</f>
        <v>26295130.100000001</v>
      </c>
      <c r="H296" s="24">
        <f t="shared" si="47"/>
        <v>1487227.6</v>
      </c>
      <c r="I296" s="24">
        <f t="shared" si="54"/>
        <v>260.39999999999998</v>
      </c>
      <c r="J296" s="24">
        <f t="shared" si="55"/>
        <v>94.65</v>
      </c>
    </row>
    <row r="297" spans="1:10" s="25" customFormat="1" ht="15.75">
      <c r="A297" s="21" t="s">
        <v>130</v>
      </c>
      <c r="B297" s="22" t="s">
        <v>46</v>
      </c>
      <c r="C297" s="22" t="s">
        <v>221</v>
      </c>
      <c r="D297" s="37" t="s">
        <v>131</v>
      </c>
      <c r="E297" s="24">
        <v>10097827.699999999</v>
      </c>
      <c r="F297" s="24">
        <v>27782357.699999999</v>
      </c>
      <c r="G297" s="24">
        <v>26295130.100000001</v>
      </c>
      <c r="H297" s="24">
        <f t="shared" si="47"/>
        <v>1487227.6</v>
      </c>
      <c r="I297" s="24">
        <f t="shared" si="54"/>
        <v>260.39999999999998</v>
      </c>
      <c r="J297" s="24">
        <f t="shared" si="55"/>
        <v>94.65</v>
      </c>
    </row>
    <row r="298" spans="1:10" s="25" customFormat="1" ht="94.5">
      <c r="A298" s="77" t="s">
        <v>267</v>
      </c>
      <c r="B298" s="22" t="s">
        <v>46</v>
      </c>
      <c r="C298" s="22" t="s">
        <v>222</v>
      </c>
      <c r="D298" s="37" t="s">
        <v>26</v>
      </c>
      <c r="E298" s="38">
        <f>E299</f>
        <v>203888682</v>
      </c>
      <c r="F298" s="38">
        <f>F299</f>
        <v>203888682</v>
      </c>
      <c r="G298" s="38">
        <f>G299</f>
        <v>46932090.890000001</v>
      </c>
      <c r="H298" s="38">
        <f t="shared" si="47"/>
        <v>156956591.11000001</v>
      </c>
      <c r="I298" s="38">
        <f t="shared" si="54"/>
        <v>23.02</v>
      </c>
      <c r="J298" s="38">
        <f t="shared" si="55"/>
        <v>23.02</v>
      </c>
    </row>
    <row r="299" spans="1:10" s="25" customFormat="1" ht="15.75">
      <c r="A299" s="21" t="s">
        <v>130</v>
      </c>
      <c r="B299" s="22" t="s">
        <v>46</v>
      </c>
      <c r="C299" s="22" t="s">
        <v>222</v>
      </c>
      <c r="D299" s="37" t="s">
        <v>131</v>
      </c>
      <c r="E299" s="54">
        <v>203888682</v>
      </c>
      <c r="F299" s="54">
        <v>203888682</v>
      </c>
      <c r="G299" s="54">
        <v>46932090.890000001</v>
      </c>
      <c r="H299" s="54">
        <f t="shared" si="47"/>
        <v>156956591.11000001</v>
      </c>
      <c r="I299" s="54">
        <f t="shared" si="54"/>
        <v>23.02</v>
      </c>
      <c r="J299" s="54">
        <f t="shared" si="55"/>
        <v>23.02</v>
      </c>
    </row>
    <row r="300" spans="1:10" s="25" customFormat="1" ht="31.5">
      <c r="A300" s="76" t="s">
        <v>313</v>
      </c>
      <c r="B300" s="22" t="s">
        <v>46</v>
      </c>
      <c r="C300" s="22" t="s">
        <v>312</v>
      </c>
      <c r="D300" s="37" t="s">
        <v>26</v>
      </c>
      <c r="E300" s="38">
        <f>E301+E303+E305</f>
        <v>23260100</v>
      </c>
      <c r="F300" s="38">
        <f>F301+F303+F305</f>
        <v>25023000</v>
      </c>
      <c r="G300" s="38">
        <f>G301+G303+G305</f>
        <v>6437427.3200000003</v>
      </c>
      <c r="H300" s="38">
        <f t="shared" si="47"/>
        <v>18585572.68</v>
      </c>
      <c r="I300" s="38">
        <f t="shared" si="54"/>
        <v>27.68</v>
      </c>
      <c r="J300" s="38">
        <f t="shared" si="55"/>
        <v>25.73</v>
      </c>
    </row>
    <row r="301" spans="1:10" s="25" customFormat="1" ht="31.5">
      <c r="A301" s="21" t="s">
        <v>318</v>
      </c>
      <c r="B301" s="22" t="s">
        <v>46</v>
      </c>
      <c r="C301" s="23" t="s">
        <v>317</v>
      </c>
      <c r="D301" s="37" t="s">
        <v>26</v>
      </c>
      <c r="E301" s="38">
        <f>E302</f>
        <v>475000</v>
      </c>
      <c r="F301" s="38">
        <f>F302</f>
        <v>475000</v>
      </c>
      <c r="G301" s="38">
        <f>G302</f>
        <v>189240</v>
      </c>
      <c r="H301" s="38">
        <f t="shared" si="47"/>
        <v>285760</v>
      </c>
      <c r="I301" s="38">
        <f t="shared" si="54"/>
        <v>39.840000000000003</v>
      </c>
      <c r="J301" s="38">
        <f t="shared" si="55"/>
        <v>39.840000000000003</v>
      </c>
    </row>
    <row r="302" spans="1:10" s="25" customFormat="1" ht="15.75">
      <c r="A302" s="21" t="s">
        <v>130</v>
      </c>
      <c r="B302" s="22" t="s">
        <v>46</v>
      </c>
      <c r="C302" s="23" t="s">
        <v>317</v>
      </c>
      <c r="D302" s="37" t="s">
        <v>131</v>
      </c>
      <c r="E302" s="41">
        <v>475000</v>
      </c>
      <c r="F302" s="41">
        <v>475000</v>
      </c>
      <c r="G302" s="41">
        <v>189240</v>
      </c>
      <c r="H302" s="41">
        <f t="shared" si="47"/>
        <v>285760</v>
      </c>
      <c r="I302" s="41">
        <f t="shared" si="54"/>
        <v>39.840000000000003</v>
      </c>
      <c r="J302" s="41">
        <f t="shared" si="55"/>
        <v>39.840000000000003</v>
      </c>
    </row>
    <row r="303" spans="1:10" s="25" customFormat="1" ht="63">
      <c r="A303" s="21" t="s">
        <v>270</v>
      </c>
      <c r="B303" s="22" t="s">
        <v>46</v>
      </c>
      <c r="C303" s="23" t="s">
        <v>315</v>
      </c>
      <c r="D303" s="37" t="s">
        <v>26</v>
      </c>
      <c r="E303" s="38">
        <f>E304</f>
        <v>6673350</v>
      </c>
      <c r="F303" s="38">
        <f>F304</f>
        <v>6673350</v>
      </c>
      <c r="G303" s="38">
        <f>G304</f>
        <v>2131427.3199999998</v>
      </c>
      <c r="H303" s="38">
        <f t="shared" si="47"/>
        <v>4541922.68</v>
      </c>
      <c r="I303" s="38">
        <f t="shared" si="54"/>
        <v>31.94</v>
      </c>
      <c r="J303" s="38">
        <f t="shared" si="55"/>
        <v>31.94</v>
      </c>
    </row>
    <row r="304" spans="1:10" s="25" customFormat="1" ht="15.75">
      <c r="A304" s="21" t="s">
        <v>130</v>
      </c>
      <c r="B304" s="22" t="s">
        <v>46</v>
      </c>
      <c r="C304" s="23" t="s">
        <v>315</v>
      </c>
      <c r="D304" s="37" t="s">
        <v>131</v>
      </c>
      <c r="E304" s="54">
        <v>6673350</v>
      </c>
      <c r="F304" s="54">
        <v>6673350</v>
      </c>
      <c r="G304" s="54">
        <v>2131427.3199999998</v>
      </c>
      <c r="H304" s="54">
        <f t="shared" si="47"/>
        <v>4541922.68</v>
      </c>
      <c r="I304" s="54">
        <f t="shared" si="54"/>
        <v>31.94</v>
      </c>
      <c r="J304" s="54">
        <f t="shared" si="55"/>
        <v>31.94</v>
      </c>
    </row>
    <row r="305" spans="1:10" s="25" customFormat="1" ht="78.75">
      <c r="A305" s="34" t="s">
        <v>272</v>
      </c>
      <c r="B305" s="22" t="s">
        <v>46</v>
      </c>
      <c r="C305" s="23" t="s">
        <v>316</v>
      </c>
      <c r="D305" s="37" t="s">
        <v>26</v>
      </c>
      <c r="E305" s="38">
        <f>E306</f>
        <v>16111750</v>
      </c>
      <c r="F305" s="38">
        <f>F306</f>
        <v>17874650</v>
      </c>
      <c r="G305" s="38">
        <f>G306</f>
        <v>4116760</v>
      </c>
      <c r="H305" s="38">
        <f t="shared" si="47"/>
        <v>13757890</v>
      </c>
      <c r="I305" s="38">
        <f t="shared" si="54"/>
        <v>25.55</v>
      </c>
      <c r="J305" s="38">
        <f t="shared" si="55"/>
        <v>23.03</v>
      </c>
    </row>
    <row r="306" spans="1:10" s="36" customFormat="1" ht="15.75">
      <c r="A306" s="21" t="s">
        <v>130</v>
      </c>
      <c r="B306" s="22" t="s">
        <v>46</v>
      </c>
      <c r="C306" s="23" t="s">
        <v>316</v>
      </c>
      <c r="D306" s="37" t="s">
        <v>131</v>
      </c>
      <c r="E306" s="54">
        <v>16111750</v>
      </c>
      <c r="F306" s="54">
        <v>17874650</v>
      </c>
      <c r="G306" s="54">
        <v>4116760</v>
      </c>
      <c r="H306" s="54">
        <f t="shared" si="47"/>
        <v>13757890</v>
      </c>
      <c r="I306" s="54">
        <f t="shared" si="54"/>
        <v>25.55</v>
      </c>
      <c r="J306" s="54">
        <f t="shared" si="55"/>
        <v>23.03</v>
      </c>
    </row>
    <row r="307" spans="1:10" s="36" customFormat="1" ht="78.75">
      <c r="A307" s="21" t="s">
        <v>319</v>
      </c>
      <c r="B307" s="22" t="s">
        <v>46</v>
      </c>
      <c r="C307" s="22" t="s">
        <v>320</v>
      </c>
      <c r="D307" s="37" t="s">
        <v>26</v>
      </c>
      <c r="E307" s="38">
        <f>E316+E318+E308+E310+E312+E314</f>
        <v>57983043.539999999</v>
      </c>
      <c r="F307" s="38">
        <f>F316+F318+F308+F310+F312+F314</f>
        <v>3030303.04</v>
      </c>
      <c r="G307" s="38">
        <f>G316+G318+G308+G310+G312+G314</f>
        <v>0</v>
      </c>
      <c r="H307" s="38">
        <f t="shared" si="47"/>
        <v>3030303.04</v>
      </c>
      <c r="I307" s="38">
        <f t="shared" si="54"/>
        <v>0</v>
      </c>
      <c r="J307" s="38">
        <f t="shared" si="55"/>
        <v>0</v>
      </c>
    </row>
    <row r="308" spans="1:10" s="36" customFormat="1" ht="63">
      <c r="A308" s="34" t="s">
        <v>553</v>
      </c>
      <c r="B308" s="22" t="s">
        <v>46</v>
      </c>
      <c r="C308" s="34" t="s">
        <v>555</v>
      </c>
      <c r="D308" s="37" t="s">
        <v>26</v>
      </c>
      <c r="E308" s="38">
        <f>E309</f>
        <v>0</v>
      </c>
      <c r="F308" s="38">
        <f>F309</f>
        <v>1500000</v>
      </c>
      <c r="G308" s="38">
        <f>G309</f>
        <v>0</v>
      </c>
      <c r="H308" s="38">
        <f t="shared" si="47"/>
        <v>1500000</v>
      </c>
      <c r="I308" s="38" t="s">
        <v>559</v>
      </c>
      <c r="J308" s="38">
        <f t="shared" si="55"/>
        <v>0</v>
      </c>
    </row>
    <row r="309" spans="1:10" s="36" customFormat="1" ht="15.75">
      <c r="A309" s="21" t="s">
        <v>130</v>
      </c>
      <c r="B309" s="22" t="s">
        <v>46</v>
      </c>
      <c r="C309" s="34" t="s">
        <v>555</v>
      </c>
      <c r="D309" s="37" t="s">
        <v>131</v>
      </c>
      <c r="E309" s="38">
        <v>0</v>
      </c>
      <c r="F309" s="38">
        <v>1500000</v>
      </c>
      <c r="G309" s="38">
        <v>0</v>
      </c>
      <c r="H309" s="24">
        <f t="shared" si="47"/>
        <v>1500000</v>
      </c>
      <c r="I309" s="24" t="s">
        <v>559</v>
      </c>
      <c r="J309" s="24">
        <f t="shared" si="55"/>
        <v>0</v>
      </c>
    </row>
    <row r="310" spans="1:10" s="25" customFormat="1" ht="78.75">
      <c r="A310" s="34" t="s">
        <v>554</v>
      </c>
      <c r="B310" s="22" t="s">
        <v>46</v>
      </c>
      <c r="C310" s="34" t="s">
        <v>555</v>
      </c>
      <c r="D310" s="37" t="s">
        <v>26</v>
      </c>
      <c r="E310" s="38">
        <f>E311</f>
        <v>0</v>
      </c>
      <c r="F310" s="38">
        <f>F311</f>
        <v>15151.52</v>
      </c>
      <c r="G310" s="38">
        <f>G311</f>
        <v>0</v>
      </c>
      <c r="H310" s="38">
        <f t="shared" si="47"/>
        <v>15151.52</v>
      </c>
      <c r="I310" s="38" t="s">
        <v>559</v>
      </c>
      <c r="J310" s="38">
        <f t="shared" si="55"/>
        <v>0</v>
      </c>
    </row>
    <row r="311" spans="1:10" s="25" customFormat="1" ht="15.75">
      <c r="A311" s="21" t="s">
        <v>130</v>
      </c>
      <c r="B311" s="22" t="s">
        <v>46</v>
      </c>
      <c r="C311" s="34" t="s">
        <v>555</v>
      </c>
      <c r="D311" s="37" t="s">
        <v>131</v>
      </c>
      <c r="E311" s="24">
        <v>0</v>
      </c>
      <c r="F311" s="24">
        <v>15151.52</v>
      </c>
      <c r="G311" s="24">
        <v>0</v>
      </c>
      <c r="H311" s="24">
        <f t="shared" si="47"/>
        <v>15151.52</v>
      </c>
      <c r="I311" s="24" t="s">
        <v>559</v>
      </c>
      <c r="J311" s="24">
        <f t="shared" si="55"/>
        <v>0</v>
      </c>
    </row>
    <row r="312" spans="1:10" s="25" customFormat="1" ht="63">
      <c r="A312" s="34" t="s">
        <v>556</v>
      </c>
      <c r="B312" s="22" t="s">
        <v>46</v>
      </c>
      <c r="C312" s="34" t="s">
        <v>558</v>
      </c>
      <c r="D312" s="37" t="s">
        <v>26</v>
      </c>
      <c r="E312" s="38">
        <f>E313</f>
        <v>0</v>
      </c>
      <c r="F312" s="38">
        <f>F313</f>
        <v>1500000</v>
      </c>
      <c r="G312" s="38">
        <f>G313</f>
        <v>0</v>
      </c>
      <c r="H312" s="38">
        <f t="shared" si="47"/>
        <v>1500000</v>
      </c>
      <c r="I312" s="38" t="s">
        <v>559</v>
      </c>
      <c r="J312" s="38">
        <f t="shared" si="55"/>
        <v>0</v>
      </c>
    </row>
    <row r="313" spans="1:10" s="25" customFormat="1" ht="15.75">
      <c r="A313" s="21" t="s">
        <v>130</v>
      </c>
      <c r="B313" s="22" t="s">
        <v>46</v>
      </c>
      <c r="C313" s="34" t="s">
        <v>558</v>
      </c>
      <c r="D313" s="37" t="s">
        <v>131</v>
      </c>
      <c r="E313" s="102">
        <v>0</v>
      </c>
      <c r="F313" s="102">
        <v>1500000</v>
      </c>
      <c r="G313" s="102">
        <v>0</v>
      </c>
      <c r="H313" s="101">
        <f t="shared" si="47"/>
        <v>1500000</v>
      </c>
      <c r="I313" s="101" t="s">
        <v>559</v>
      </c>
      <c r="J313" s="101">
        <f t="shared" si="55"/>
        <v>0</v>
      </c>
    </row>
    <row r="314" spans="1:10" s="25" customFormat="1" ht="78.75">
      <c r="A314" s="34" t="s">
        <v>557</v>
      </c>
      <c r="B314" s="22" t="s">
        <v>46</v>
      </c>
      <c r="C314" s="34" t="s">
        <v>558</v>
      </c>
      <c r="D314" s="37" t="s">
        <v>26</v>
      </c>
      <c r="E314" s="38">
        <f>E315</f>
        <v>0</v>
      </c>
      <c r="F314" s="38">
        <f>F315</f>
        <v>15151.52</v>
      </c>
      <c r="G314" s="38">
        <f>G315</f>
        <v>0</v>
      </c>
      <c r="H314" s="38">
        <f t="shared" si="47"/>
        <v>15151.52</v>
      </c>
      <c r="I314" s="38" t="s">
        <v>559</v>
      </c>
      <c r="J314" s="38">
        <f t="shared" si="55"/>
        <v>0</v>
      </c>
    </row>
    <row r="315" spans="1:10" s="25" customFormat="1" ht="15.75">
      <c r="A315" s="21" t="s">
        <v>130</v>
      </c>
      <c r="B315" s="22" t="s">
        <v>46</v>
      </c>
      <c r="C315" s="34" t="s">
        <v>558</v>
      </c>
      <c r="D315" s="37" t="s">
        <v>131</v>
      </c>
      <c r="E315" s="24">
        <v>0</v>
      </c>
      <c r="F315" s="24">
        <v>15151.52</v>
      </c>
      <c r="G315" s="24">
        <v>0</v>
      </c>
      <c r="H315" s="24">
        <f t="shared" si="47"/>
        <v>15151.52</v>
      </c>
      <c r="I315" s="24" t="s">
        <v>559</v>
      </c>
      <c r="J315" s="24">
        <f t="shared" si="55"/>
        <v>0</v>
      </c>
    </row>
    <row r="316" spans="1:10" s="36" customFormat="1" ht="31.5">
      <c r="A316" s="34" t="s">
        <v>242</v>
      </c>
      <c r="B316" s="22" t="s">
        <v>46</v>
      </c>
      <c r="C316" s="34" t="s">
        <v>321</v>
      </c>
      <c r="D316" s="37" t="s">
        <v>26</v>
      </c>
      <c r="E316" s="38">
        <f>E317</f>
        <v>55083891.359999999</v>
      </c>
      <c r="F316" s="38">
        <f>F317</f>
        <v>0</v>
      </c>
      <c r="G316" s="38">
        <f>G317</f>
        <v>0</v>
      </c>
      <c r="H316" s="38">
        <f t="shared" si="47"/>
        <v>0</v>
      </c>
      <c r="I316" s="38">
        <f t="shared" ref="I316:I353" si="56">$G316/$E316*100</f>
        <v>0</v>
      </c>
      <c r="J316" s="38" t="s">
        <v>559</v>
      </c>
    </row>
    <row r="317" spans="1:10" s="36" customFormat="1" ht="15.75">
      <c r="A317" s="21" t="s">
        <v>130</v>
      </c>
      <c r="B317" s="22" t="s">
        <v>46</v>
      </c>
      <c r="C317" s="34" t="s">
        <v>321</v>
      </c>
      <c r="D317" s="37" t="s">
        <v>131</v>
      </c>
      <c r="E317" s="38">
        <v>55083891.359999999</v>
      </c>
      <c r="F317" s="38">
        <v>0</v>
      </c>
      <c r="G317" s="38">
        <v>0</v>
      </c>
      <c r="H317" s="24">
        <f t="shared" si="47"/>
        <v>0</v>
      </c>
      <c r="I317" s="24">
        <f t="shared" si="56"/>
        <v>0</v>
      </c>
      <c r="J317" s="24" t="s">
        <v>559</v>
      </c>
    </row>
    <row r="318" spans="1:10" s="36" customFormat="1" ht="47.25">
      <c r="A318" s="34" t="s">
        <v>243</v>
      </c>
      <c r="B318" s="22" t="s">
        <v>46</v>
      </c>
      <c r="C318" s="34" t="s">
        <v>321</v>
      </c>
      <c r="D318" s="37" t="s">
        <v>26</v>
      </c>
      <c r="E318" s="38">
        <f>E319</f>
        <v>2899152.18</v>
      </c>
      <c r="F318" s="38">
        <f>F319</f>
        <v>0</v>
      </c>
      <c r="G318" s="38">
        <f>G319</f>
        <v>0</v>
      </c>
      <c r="H318" s="38">
        <f t="shared" si="47"/>
        <v>0</v>
      </c>
      <c r="I318" s="38">
        <f t="shared" si="56"/>
        <v>0</v>
      </c>
      <c r="J318" s="38" t="s">
        <v>559</v>
      </c>
    </row>
    <row r="319" spans="1:10" s="36" customFormat="1" ht="15.75">
      <c r="A319" s="21" t="s">
        <v>130</v>
      </c>
      <c r="B319" s="22" t="s">
        <v>46</v>
      </c>
      <c r="C319" s="34" t="s">
        <v>321</v>
      </c>
      <c r="D319" s="37" t="s">
        <v>131</v>
      </c>
      <c r="E319" s="24">
        <v>2899152.18</v>
      </c>
      <c r="F319" s="24">
        <v>0</v>
      </c>
      <c r="G319" s="24">
        <v>0</v>
      </c>
      <c r="H319" s="24">
        <f t="shared" si="47"/>
        <v>0</v>
      </c>
      <c r="I319" s="24">
        <f t="shared" si="56"/>
        <v>0</v>
      </c>
      <c r="J319" s="24" t="s">
        <v>559</v>
      </c>
    </row>
    <row r="320" spans="1:10" s="36" customFormat="1" ht="78.75">
      <c r="A320" s="76" t="s">
        <v>506</v>
      </c>
      <c r="B320" s="22" t="s">
        <v>46</v>
      </c>
      <c r="C320" s="22" t="s">
        <v>466</v>
      </c>
      <c r="D320" s="37" t="s">
        <v>26</v>
      </c>
      <c r="E320" s="38">
        <f>E322</f>
        <v>150000</v>
      </c>
      <c r="F320" s="38">
        <f>F322</f>
        <v>0</v>
      </c>
      <c r="G320" s="38">
        <f>G322</f>
        <v>0</v>
      </c>
      <c r="H320" s="38">
        <f t="shared" si="47"/>
        <v>0</v>
      </c>
      <c r="I320" s="38">
        <f t="shared" si="56"/>
        <v>0</v>
      </c>
      <c r="J320" s="38" t="s">
        <v>559</v>
      </c>
    </row>
    <row r="321" spans="1:10" s="36" customFormat="1" ht="94.5">
      <c r="A321" s="21" t="s">
        <v>467</v>
      </c>
      <c r="B321" s="22" t="s">
        <v>46</v>
      </c>
      <c r="C321" s="35" t="s">
        <v>468</v>
      </c>
      <c r="D321" s="37" t="s">
        <v>26</v>
      </c>
      <c r="E321" s="24">
        <f>E322</f>
        <v>150000</v>
      </c>
      <c r="F321" s="24">
        <f>F322</f>
        <v>0</v>
      </c>
      <c r="G321" s="24">
        <f>G322</f>
        <v>0</v>
      </c>
      <c r="H321" s="24">
        <f t="shared" si="47"/>
        <v>0</v>
      </c>
      <c r="I321" s="24">
        <f t="shared" si="56"/>
        <v>0</v>
      </c>
      <c r="J321" s="24" t="s">
        <v>559</v>
      </c>
    </row>
    <row r="322" spans="1:10" s="25" customFormat="1" ht="15.75">
      <c r="A322" s="21" t="s">
        <v>130</v>
      </c>
      <c r="B322" s="22" t="s">
        <v>46</v>
      </c>
      <c r="C322" s="35" t="s">
        <v>468</v>
      </c>
      <c r="D322" s="37" t="s">
        <v>131</v>
      </c>
      <c r="E322" s="24">
        <v>150000</v>
      </c>
      <c r="F322" s="24">
        <v>0</v>
      </c>
      <c r="G322" s="24">
        <v>0</v>
      </c>
      <c r="H322" s="24">
        <f t="shared" si="47"/>
        <v>0</v>
      </c>
      <c r="I322" s="24">
        <f t="shared" si="56"/>
        <v>0</v>
      </c>
      <c r="J322" s="24" t="s">
        <v>559</v>
      </c>
    </row>
    <row r="323" spans="1:10" s="25" customFormat="1" ht="15.75">
      <c r="A323" s="60" t="s">
        <v>496</v>
      </c>
      <c r="B323" s="35" t="s">
        <v>46</v>
      </c>
      <c r="C323" s="35" t="s">
        <v>174</v>
      </c>
      <c r="D323" s="35" t="s">
        <v>26</v>
      </c>
      <c r="E323" s="24">
        <f t="shared" ref="E323:G325" si="57">E324</f>
        <v>2597240.1</v>
      </c>
      <c r="F323" s="24">
        <f t="shared" si="57"/>
        <v>2537142.48</v>
      </c>
      <c r="G323" s="24">
        <f t="shared" si="57"/>
        <v>560742.65</v>
      </c>
      <c r="H323" s="24">
        <f t="shared" si="47"/>
        <v>1976399.83</v>
      </c>
      <c r="I323" s="24">
        <f t="shared" si="56"/>
        <v>21.59</v>
      </c>
      <c r="J323" s="24">
        <f t="shared" ref="J323:J353" si="58">$G323/$F323*100</f>
        <v>22.1</v>
      </c>
    </row>
    <row r="324" spans="1:10" s="36" customFormat="1" ht="47.25">
      <c r="A324" s="34" t="s">
        <v>322</v>
      </c>
      <c r="B324" s="37" t="s">
        <v>46</v>
      </c>
      <c r="C324" s="78" t="s">
        <v>469</v>
      </c>
      <c r="D324" s="37" t="s">
        <v>26</v>
      </c>
      <c r="E324" s="38">
        <f t="shared" si="57"/>
        <v>2597240.1</v>
      </c>
      <c r="F324" s="38">
        <f t="shared" si="57"/>
        <v>2537142.48</v>
      </c>
      <c r="G324" s="38">
        <f t="shared" si="57"/>
        <v>560742.65</v>
      </c>
      <c r="H324" s="38">
        <f t="shared" si="47"/>
        <v>1976399.83</v>
      </c>
      <c r="I324" s="38">
        <f t="shared" si="56"/>
        <v>21.59</v>
      </c>
      <c r="J324" s="38">
        <f t="shared" si="58"/>
        <v>22.1</v>
      </c>
    </row>
    <row r="325" spans="1:10" s="25" customFormat="1" ht="63">
      <c r="A325" s="60" t="s">
        <v>283</v>
      </c>
      <c r="B325" s="22" t="s">
        <v>46</v>
      </c>
      <c r="C325" s="62" t="s">
        <v>470</v>
      </c>
      <c r="D325" s="22" t="s">
        <v>26</v>
      </c>
      <c r="E325" s="38">
        <f t="shared" si="57"/>
        <v>2597240.1</v>
      </c>
      <c r="F325" s="38">
        <f t="shared" si="57"/>
        <v>2537142.48</v>
      </c>
      <c r="G325" s="38">
        <f t="shared" si="57"/>
        <v>560742.65</v>
      </c>
      <c r="H325" s="38">
        <f t="shared" si="47"/>
        <v>1976399.83</v>
      </c>
      <c r="I325" s="38">
        <f t="shared" si="56"/>
        <v>21.59</v>
      </c>
      <c r="J325" s="38">
        <f t="shared" si="58"/>
        <v>22.1</v>
      </c>
    </row>
    <row r="326" spans="1:10" s="36" customFormat="1" ht="15.75">
      <c r="A326" s="21" t="s">
        <v>130</v>
      </c>
      <c r="B326" s="22" t="s">
        <v>46</v>
      </c>
      <c r="C326" s="62" t="s">
        <v>470</v>
      </c>
      <c r="D326" s="22" t="s">
        <v>131</v>
      </c>
      <c r="E326" s="41">
        <v>2597240.1</v>
      </c>
      <c r="F326" s="41">
        <v>2537142.48</v>
      </c>
      <c r="G326" s="41">
        <v>560742.65</v>
      </c>
      <c r="H326" s="41">
        <f t="shared" si="47"/>
        <v>1976399.83</v>
      </c>
      <c r="I326" s="41">
        <f t="shared" si="56"/>
        <v>21.59</v>
      </c>
      <c r="J326" s="41">
        <f t="shared" si="58"/>
        <v>22.1</v>
      </c>
    </row>
    <row r="327" spans="1:10" s="36" customFormat="1" ht="15.75">
      <c r="A327" s="60" t="s">
        <v>330</v>
      </c>
      <c r="B327" s="35" t="s">
        <v>231</v>
      </c>
      <c r="C327" s="35" t="s">
        <v>146</v>
      </c>
      <c r="D327" s="35" t="s">
        <v>26</v>
      </c>
      <c r="E327" s="24">
        <f t="shared" ref="E327:G331" si="59">E328</f>
        <v>11512930</v>
      </c>
      <c r="F327" s="24">
        <f t="shared" si="59"/>
        <v>11592930</v>
      </c>
      <c r="G327" s="24">
        <f t="shared" si="59"/>
        <v>2398621.0099999998</v>
      </c>
      <c r="H327" s="24">
        <f t="shared" si="47"/>
        <v>9194308.9900000002</v>
      </c>
      <c r="I327" s="24">
        <f t="shared" si="56"/>
        <v>20.83</v>
      </c>
      <c r="J327" s="24">
        <f t="shared" si="58"/>
        <v>20.69</v>
      </c>
    </row>
    <row r="328" spans="1:10" s="36" customFormat="1" ht="47.25">
      <c r="A328" s="60" t="s">
        <v>501</v>
      </c>
      <c r="B328" s="35" t="s">
        <v>231</v>
      </c>
      <c r="C328" s="35" t="s">
        <v>0</v>
      </c>
      <c r="D328" s="35" t="s">
        <v>26</v>
      </c>
      <c r="E328" s="24">
        <f t="shared" si="59"/>
        <v>11512930</v>
      </c>
      <c r="F328" s="24">
        <f t="shared" si="59"/>
        <v>11592930</v>
      </c>
      <c r="G328" s="24">
        <f t="shared" si="59"/>
        <v>2398621.0099999998</v>
      </c>
      <c r="H328" s="24">
        <f t="shared" ref="H328:H391" si="60">$F328-$G328</f>
        <v>9194308.9900000002</v>
      </c>
      <c r="I328" s="24">
        <f t="shared" si="56"/>
        <v>20.83</v>
      </c>
      <c r="J328" s="24">
        <f t="shared" si="58"/>
        <v>20.69</v>
      </c>
    </row>
    <row r="329" spans="1:10" s="36" customFormat="1" ht="63">
      <c r="A329" s="60" t="s">
        <v>502</v>
      </c>
      <c r="B329" s="35" t="s">
        <v>231</v>
      </c>
      <c r="C329" s="35" t="s">
        <v>1</v>
      </c>
      <c r="D329" s="35" t="s">
        <v>26</v>
      </c>
      <c r="E329" s="24">
        <f t="shared" si="59"/>
        <v>11512930</v>
      </c>
      <c r="F329" s="24">
        <f t="shared" si="59"/>
        <v>11592930</v>
      </c>
      <c r="G329" s="24">
        <f t="shared" si="59"/>
        <v>2398621.0099999998</v>
      </c>
      <c r="H329" s="24">
        <f t="shared" si="60"/>
        <v>9194308.9900000002</v>
      </c>
      <c r="I329" s="24">
        <f t="shared" si="56"/>
        <v>20.83</v>
      </c>
      <c r="J329" s="24">
        <f t="shared" si="58"/>
        <v>20.69</v>
      </c>
    </row>
    <row r="330" spans="1:10" s="36" customFormat="1" ht="31.5">
      <c r="A330" s="34" t="s">
        <v>323</v>
      </c>
      <c r="B330" s="35" t="s">
        <v>231</v>
      </c>
      <c r="C330" s="35" t="s">
        <v>288</v>
      </c>
      <c r="D330" s="35" t="s">
        <v>26</v>
      </c>
      <c r="E330" s="24">
        <f t="shared" si="59"/>
        <v>11512930</v>
      </c>
      <c r="F330" s="24">
        <f t="shared" si="59"/>
        <v>11592930</v>
      </c>
      <c r="G330" s="24">
        <f t="shared" si="59"/>
        <v>2398621.0099999998</v>
      </c>
      <c r="H330" s="24">
        <f t="shared" si="60"/>
        <v>9194308.9900000002</v>
      </c>
      <c r="I330" s="24">
        <f t="shared" si="56"/>
        <v>20.83</v>
      </c>
      <c r="J330" s="24">
        <f t="shared" si="58"/>
        <v>20.69</v>
      </c>
    </row>
    <row r="331" spans="1:10" s="36" customFormat="1" ht="47.25">
      <c r="A331" s="21" t="s">
        <v>289</v>
      </c>
      <c r="B331" s="53" t="s">
        <v>231</v>
      </c>
      <c r="C331" s="53" t="s">
        <v>240</v>
      </c>
      <c r="D331" s="53" t="s">
        <v>26</v>
      </c>
      <c r="E331" s="24">
        <f t="shared" si="59"/>
        <v>11512930</v>
      </c>
      <c r="F331" s="24">
        <f t="shared" si="59"/>
        <v>11592930</v>
      </c>
      <c r="G331" s="24">
        <f t="shared" si="59"/>
        <v>2398621.0099999998</v>
      </c>
      <c r="H331" s="24">
        <f t="shared" si="60"/>
        <v>9194308.9900000002</v>
      </c>
      <c r="I331" s="24">
        <f t="shared" si="56"/>
        <v>20.83</v>
      </c>
      <c r="J331" s="24">
        <f t="shared" si="58"/>
        <v>20.69</v>
      </c>
    </row>
    <row r="332" spans="1:10" s="25" customFormat="1" ht="15.75">
      <c r="A332" s="21" t="s">
        <v>130</v>
      </c>
      <c r="B332" s="53" t="s">
        <v>231</v>
      </c>
      <c r="C332" s="53" t="s">
        <v>240</v>
      </c>
      <c r="D332" s="53" t="s">
        <v>131</v>
      </c>
      <c r="E332" s="24">
        <v>11512930</v>
      </c>
      <c r="F332" s="24">
        <v>11592930</v>
      </c>
      <c r="G332" s="24">
        <v>2398621.0099999998</v>
      </c>
      <c r="H332" s="24">
        <f t="shared" si="60"/>
        <v>9194308.9900000002</v>
      </c>
      <c r="I332" s="24">
        <f t="shared" si="56"/>
        <v>20.83</v>
      </c>
      <c r="J332" s="24">
        <f t="shared" si="58"/>
        <v>20.69</v>
      </c>
    </row>
    <row r="333" spans="1:10" s="25" customFormat="1" ht="15.75">
      <c r="A333" s="34" t="s">
        <v>32</v>
      </c>
      <c r="B333" s="22" t="s">
        <v>83</v>
      </c>
      <c r="C333" s="21" t="s">
        <v>146</v>
      </c>
      <c r="D333" s="22" t="s">
        <v>26</v>
      </c>
      <c r="E333" s="38">
        <f t="shared" ref="E333:G334" si="61">E334</f>
        <v>5668425</v>
      </c>
      <c r="F333" s="38">
        <f t="shared" si="61"/>
        <v>5668425</v>
      </c>
      <c r="G333" s="38">
        <f t="shared" si="61"/>
        <v>120306.54</v>
      </c>
      <c r="H333" s="38">
        <f t="shared" si="60"/>
        <v>5548118.46</v>
      </c>
      <c r="I333" s="38">
        <f t="shared" si="56"/>
        <v>2.12</v>
      </c>
      <c r="J333" s="38">
        <f t="shared" si="58"/>
        <v>2.12</v>
      </c>
    </row>
    <row r="334" spans="1:10" s="25" customFormat="1" ht="47.25">
      <c r="A334" s="60" t="s">
        <v>501</v>
      </c>
      <c r="B334" s="22" t="s">
        <v>83</v>
      </c>
      <c r="C334" s="35" t="s">
        <v>0</v>
      </c>
      <c r="D334" s="35" t="s">
        <v>26</v>
      </c>
      <c r="E334" s="24">
        <f t="shared" si="61"/>
        <v>5668425</v>
      </c>
      <c r="F334" s="24">
        <f t="shared" si="61"/>
        <v>5668425</v>
      </c>
      <c r="G334" s="24">
        <f t="shared" si="61"/>
        <v>120306.54</v>
      </c>
      <c r="H334" s="24">
        <f t="shared" si="60"/>
        <v>5548118.46</v>
      </c>
      <c r="I334" s="24">
        <f t="shared" si="56"/>
        <v>2.12</v>
      </c>
      <c r="J334" s="24">
        <f t="shared" si="58"/>
        <v>2.12</v>
      </c>
    </row>
    <row r="335" spans="1:10" s="25" customFormat="1" ht="63">
      <c r="A335" s="60" t="s">
        <v>502</v>
      </c>
      <c r="B335" s="22" t="s">
        <v>83</v>
      </c>
      <c r="C335" s="35" t="s">
        <v>1</v>
      </c>
      <c r="D335" s="35" t="s">
        <v>26</v>
      </c>
      <c r="E335" s="24">
        <f>E336+E342</f>
        <v>5668425</v>
      </c>
      <c r="F335" s="24">
        <f t="shared" ref="F335:G335" si="62">F336+F342</f>
        <v>5668425</v>
      </c>
      <c r="G335" s="24">
        <f t="shared" si="62"/>
        <v>120306.54</v>
      </c>
      <c r="H335" s="24">
        <f t="shared" si="60"/>
        <v>5548118.46</v>
      </c>
      <c r="I335" s="24">
        <f t="shared" si="56"/>
        <v>2.12</v>
      </c>
      <c r="J335" s="24">
        <f t="shared" si="58"/>
        <v>2.12</v>
      </c>
    </row>
    <row r="336" spans="1:10" s="25" customFormat="1" ht="47.25">
      <c r="A336" s="60" t="s">
        <v>325</v>
      </c>
      <c r="B336" s="35" t="s">
        <v>83</v>
      </c>
      <c r="C336" s="35" t="s">
        <v>324</v>
      </c>
      <c r="D336" s="35" t="s">
        <v>26</v>
      </c>
      <c r="E336" s="24">
        <f>E337+E340</f>
        <v>5063425</v>
      </c>
      <c r="F336" s="24">
        <f>F337+F340</f>
        <v>5063425</v>
      </c>
      <c r="G336" s="24">
        <f>G337+G340</f>
        <v>16000</v>
      </c>
      <c r="H336" s="24">
        <f t="shared" si="60"/>
        <v>5047425</v>
      </c>
      <c r="I336" s="24">
        <f t="shared" si="56"/>
        <v>0.32</v>
      </c>
      <c r="J336" s="24">
        <f t="shared" si="58"/>
        <v>0.32</v>
      </c>
    </row>
    <row r="337" spans="1:10" s="25" customFormat="1" ht="47.25">
      <c r="A337" s="34" t="s">
        <v>269</v>
      </c>
      <c r="B337" s="22" t="s">
        <v>83</v>
      </c>
      <c r="C337" s="22" t="s">
        <v>20</v>
      </c>
      <c r="D337" s="22" t="s">
        <v>26</v>
      </c>
      <c r="E337" s="38">
        <f>E338+E339</f>
        <v>2533925</v>
      </c>
      <c r="F337" s="38">
        <f>F338+F339</f>
        <v>2533925</v>
      </c>
      <c r="G337" s="38">
        <f>G338+G339</f>
        <v>16000</v>
      </c>
      <c r="H337" s="38">
        <f t="shared" si="60"/>
        <v>2517925</v>
      </c>
      <c r="I337" s="38">
        <f t="shared" si="56"/>
        <v>0.63</v>
      </c>
      <c r="J337" s="38">
        <f t="shared" si="58"/>
        <v>0.63</v>
      </c>
    </row>
    <row r="338" spans="1:10" s="25" customFormat="1" ht="31.5">
      <c r="A338" s="21" t="s">
        <v>128</v>
      </c>
      <c r="B338" s="22" t="s">
        <v>83</v>
      </c>
      <c r="C338" s="22" t="s">
        <v>20</v>
      </c>
      <c r="D338" s="22" t="s">
        <v>129</v>
      </c>
      <c r="E338" s="38">
        <v>150000</v>
      </c>
      <c r="F338" s="38">
        <v>150000</v>
      </c>
      <c r="G338" s="38">
        <v>16000</v>
      </c>
      <c r="H338" s="38">
        <f t="shared" si="60"/>
        <v>134000</v>
      </c>
      <c r="I338" s="38">
        <f t="shared" si="56"/>
        <v>10.67</v>
      </c>
      <c r="J338" s="38">
        <f t="shared" si="58"/>
        <v>10.67</v>
      </c>
    </row>
    <row r="339" spans="1:10" s="25" customFormat="1" ht="15.75">
      <c r="A339" s="21" t="s">
        <v>130</v>
      </c>
      <c r="B339" s="22" t="s">
        <v>83</v>
      </c>
      <c r="C339" s="22" t="s">
        <v>20</v>
      </c>
      <c r="D339" s="22" t="s">
        <v>131</v>
      </c>
      <c r="E339" s="41">
        <v>2383925</v>
      </c>
      <c r="F339" s="41">
        <v>2383925</v>
      </c>
      <c r="G339" s="41">
        <v>0</v>
      </c>
      <c r="H339" s="41">
        <f t="shared" si="60"/>
        <v>2383925</v>
      </c>
      <c r="I339" s="41">
        <f t="shared" si="56"/>
        <v>0</v>
      </c>
      <c r="J339" s="41">
        <f t="shared" si="58"/>
        <v>0</v>
      </c>
    </row>
    <row r="340" spans="1:10" s="25" customFormat="1" ht="47.25">
      <c r="A340" s="79" t="s">
        <v>327</v>
      </c>
      <c r="B340" s="22" t="s">
        <v>83</v>
      </c>
      <c r="C340" s="22" t="s">
        <v>326</v>
      </c>
      <c r="D340" s="22" t="s">
        <v>26</v>
      </c>
      <c r="E340" s="24">
        <f>E341</f>
        <v>2529500</v>
      </c>
      <c r="F340" s="24">
        <f>F341</f>
        <v>2529500</v>
      </c>
      <c r="G340" s="24">
        <f>G341</f>
        <v>0</v>
      </c>
      <c r="H340" s="24">
        <f t="shared" si="60"/>
        <v>2529500</v>
      </c>
      <c r="I340" s="24">
        <f t="shared" si="56"/>
        <v>0</v>
      </c>
      <c r="J340" s="24">
        <f t="shared" si="58"/>
        <v>0</v>
      </c>
    </row>
    <row r="341" spans="1:10" s="36" customFormat="1" ht="15.75">
      <c r="A341" s="21" t="s">
        <v>130</v>
      </c>
      <c r="B341" s="22" t="s">
        <v>83</v>
      </c>
      <c r="C341" s="22" t="s">
        <v>326</v>
      </c>
      <c r="D341" s="22" t="s">
        <v>131</v>
      </c>
      <c r="E341" s="24">
        <v>2529500</v>
      </c>
      <c r="F341" s="24">
        <v>2529500</v>
      </c>
      <c r="G341" s="24">
        <v>0</v>
      </c>
      <c r="H341" s="24">
        <f t="shared" si="60"/>
        <v>2529500</v>
      </c>
      <c r="I341" s="24">
        <f t="shared" si="56"/>
        <v>0</v>
      </c>
      <c r="J341" s="24">
        <f t="shared" si="58"/>
        <v>0</v>
      </c>
    </row>
    <row r="342" spans="1:10" s="25" customFormat="1" ht="63">
      <c r="A342" s="60" t="s">
        <v>503</v>
      </c>
      <c r="B342" s="22" t="s">
        <v>83</v>
      </c>
      <c r="C342" s="35" t="s">
        <v>428</v>
      </c>
      <c r="D342" s="35" t="s">
        <v>26</v>
      </c>
      <c r="E342" s="24">
        <f t="shared" ref="E342:G343" si="63">E343</f>
        <v>605000</v>
      </c>
      <c r="F342" s="24">
        <f t="shared" si="63"/>
        <v>605000</v>
      </c>
      <c r="G342" s="24">
        <f t="shared" si="63"/>
        <v>104306.54</v>
      </c>
      <c r="H342" s="24">
        <f t="shared" si="60"/>
        <v>500693.46</v>
      </c>
      <c r="I342" s="24">
        <f t="shared" si="56"/>
        <v>17.239999999999998</v>
      </c>
      <c r="J342" s="24">
        <f t="shared" si="58"/>
        <v>17.239999999999998</v>
      </c>
    </row>
    <row r="343" spans="1:10" s="25" customFormat="1" ht="15.75">
      <c r="A343" s="21" t="s">
        <v>104</v>
      </c>
      <c r="B343" s="22" t="s">
        <v>83</v>
      </c>
      <c r="C343" s="21" t="s">
        <v>427</v>
      </c>
      <c r="D343" s="22" t="s">
        <v>26</v>
      </c>
      <c r="E343" s="38">
        <f t="shared" si="63"/>
        <v>605000</v>
      </c>
      <c r="F343" s="38">
        <f t="shared" si="63"/>
        <v>605000</v>
      </c>
      <c r="G343" s="38">
        <f t="shared" si="63"/>
        <v>104306.54</v>
      </c>
      <c r="H343" s="38">
        <f t="shared" si="60"/>
        <v>500693.46</v>
      </c>
      <c r="I343" s="38">
        <f t="shared" si="56"/>
        <v>17.239999999999998</v>
      </c>
      <c r="J343" s="38">
        <f t="shared" si="58"/>
        <v>17.239999999999998</v>
      </c>
    </row>
    <row r="344" spans="1:10" s="25" customFormat="1" ht="31.5">
      <c r="A344" s="26" t="s">
        <v>117</v>
      </c>
      <c r="B344" s="22" t="s">
        <v>83</v>
      </c>
      <c r="C344" s="21" t="s">
        <v>427</v>
      </c>
      <c r="D344" s="22" t="s">
        <v>118</v>
      </c>
      <c r="E344" s="24">
        <v>605000</v>
      </c>
      <c r="F344" s="24">
        <v>605000</v>
      </c>
      <c r="G344" s="24">
        <v>104306.54</v>
      </c>
      <c r="H344" s="24">
        <f t="shared" si="60"/>
        <v>500693.46</v>
      </c>
      <c r="I344" s="24">
        <f t="shared" si="56"/>
        <v>17.239999999999998</v>
      </c>
      <c r="J344" s="24">
        <f t="shared" si="58"/>
        <v>17.239999999999998</v>
      </c>
    </row>
    <row r="345" spans="1:10" s="36" customFormat="1" ht="15.75">
      <c r="A345" s="22" t="s">
        <v>32</v>
      </c>
      <c r="B345" s="37" t="s">
        <v>47</v>
      </c>
      <c r="C345" s="37" t="s">
        <v>146</v>
      </c>
      <c r="D345" s="37" t="s">
        <v>26</v>
      </c>
      <c r="E345" s="38">
        <f>E347</f>
        <v>39138334.689999998</v>
      </c>
      <c r="F345" s="38">
        <f>F347</f>
        <v>39487600.689999998</v>
      </c>
      <c r="G345" s="38">
        <f>G347</f>
        <v>10563667.85</v>
      </c>
      <c r="H345" s="38">
        <f t="shared" si="60"/>
        <v>28923932.84</v>
      </c>
      <c r="I345" s="38">
        <f t="shared" si="56"/>
        <v>26.99</v>
      </c>
      <c r="J345" s="38">
        <f t="shared" si="58"/>
        <v>26.75</v>
      </c>
    </row>
    <row r="346" spans="1:10" s="36" customFormat="1" ht="47.25">
      <c r="A346" s="21" t="s">
        <v>501</v>
      </c>
      <c r="B346" s="22" t="s">
        <v>47</v>
      </c>
      <c r="C346" s="22" t="s">
        <v>0</v>
      </c>
      <c r="D346" s="22" t="s">
        <v>26</v>
      </c>
      <c r="E346" s="38">
        <f>E347</f>
        <v>39138334.689999998</v>
      </c>
      <c r="F346" s="38">
        <f>F347</f>
        <v>39487600.689999998</v>
      </c>
      <c r="G346" s="38">
        <f>G347</f>
        <v>10563667.85</v>
      </c>
      <c r="H346" s="38">
        <f t="shared" si="60"/>
        <v>28923932.84</v>
      </c>
      <c r="I346" s="38">
        <f t="shared" si="56"/>
        <v>26.99</v>
      </c>
      <c r="J346" s="38">
        <f t="shared" si="58"/>
        <v>26.75</v>
      </c>
    </row>
    <row r="347" spans="1:10" s="36" customFormat="1" ht="31.5">
      <c r="A347" s="21" t="s">
        <v>328</v>
      </c>
      <c r="B347" s="22" t="s">
        <v>47</v>
      </c>
      <c r="C347" s="22" t="s">
        <v>21</v>
      </c>
      <c r="D347" s="37" t="s">
        <v>26</v>
      </c>
      <c r="E347" s="38">
        <f>E349</f>
        <v>39138334.689999998</v>
      </c>
      <c r="F347" s="38">
        <f>F349</f>
        <v>39487600.689999998</v>
      </c>
      <c r="G347" s="38">
        <f>G349</f>
        <v>10563667.85</v>
      </c>
      <c r="H347" s="38">
        <f t="shared" si="60"/>
        <v>28923932.84</v>
      </c>
      <c r="I347" s="38">
        <f t="shared" si="56"/>
        <v>26.99</v>
      </c>
      <c r="J347" s="38">
        <f t="shared" si="58"/>
        <v>26.75</v>
      </c>
    </row>
    <row r="348" spans="1:10" s="36" customFormat="1" ht="47.25">
      <c r="A348" s="34" t="s">
        <v>479</v>
      </c>
      <c r="B348" s="35" t="s">
        <v>47</v>
      </c>
      <c r="C348" s="35" t="s">
        <v>329</v>
      </c>
      <c r="D348" s="35" t="s">
        <v>26</v>
      </c>
      <c r="E348" s="24">
        <f>E349</f>
        <v>39138334.689999998</v>
      </c>
      <c r="F348" s="24">
        <f>F349</f>
        <v>39487600.689999998</v>
      </c>
      <c r="G348" s="24">
        <f>G349</f>
        <v>10563667.85</v>
      </c>
      <c r="H348" s="24">
        <f t="shared" si="60"/>
        <v>28923932.84</v>
      </c>
      <c r="I348" s="24">
        <f t="shared" si="56"/>
        <v>26.99</v>
      </c>
      <c r="J348" s="24">
        <f t="shared" si="58"/>
        <v>26.75</v>
      </c>
    </row>
    <row r="349" spans="1:10" s="36" customFormat="1" ht="47.25">
      <c r="A349" s="21" t="s">
        <v>111</v>
      </c>
      <c r="B349" s="22" t="s">
        <v>47</v>
      </c>
      <c r="C349" s="22" t="s">
        <v>22</v>
      </c>
      <c r="D349" s="37" t="s">
        <v>26</v>
      </c>
      <c r="E349" s="38">
        <f>E350+E351+E352+E353+E354+E355</f>
        <v>39138334.689999998</v>
      </c>
      <c r="F349" s="38">
        <f>F350+F351+F352+F353+F354+F355</f>
        <v>39487600.689999998</v>
      </c>
      <c r="G349" s="38">
        <f>G350+G351+G352+G353+G354+G355</f>
        <v>10563667.85</v>
      </c>
      <c r="H349" s="38">
        <f t="shared" si="60"/>
        <v>28923932.84</v>
      </c>
      <c r="I349" s="38">
        <f t="shared" si="56"/>
        <v>26.99</v>
      </c>
      <c r="J349" s="38">
        <f t="shared" si="58"/>
        <v>26.75</v>
      </c>
    </row>
    <row r="350" spans="1:10" s="36" customFormat="1" ht="15.75">
      <c r="A350" s="26" t="s">
        <v>132</v>
      </c>
      <c r="B350" s="22" t="s">
        <v>47</v>
      </c>
      <c r="C350" s="22" t="s">
        <v>22</v>
      </c>
      <c r="D350" s="37" t="s">
        <v>133</v>
      </c>
      <c r="E350" s="24">
        <v>34225042.689999998</v>
      </c>
      <c r="F350" s="24">
        <v>34225042.689999998</v>
      </c>
      <c r="G350" s="24">
        <v>9175838.4199999999</v>
      </c>
      <c r="H350" s="24">
        <f t="shared" si="60"/>
        <v>25049204.27</v>
      </c>
      <c r="I350" s="24">
        <f t="shared" si="56"/>
        <v>26.81</v>
      </c>
      <c r="J350" s="24">
        <f t="shared" si="58"/>
        <v>26.81</v>
      </c>
    </row>
    <row r="351" spans="1:10" s="36" customFormat="1" ht="31.5">
      <c r="A351" s="26" t="s">
        <v>117</v>
      </c>
      <c r="B351" s="22" t="s">
        <v>47</v>
      </c>
      <c r="C351" s="22" t="s">
        <v>22</v>
      </c>
      <c r="D351" s="37" t="s">
        <v>118</v>
      </c>
      <c r="E351" s="24">
        <v>4345092</v>
      </c>
      <c r="F351" s="24">
        <v>4675909.4400000004</v>
      </c>
      <c r="G351" s="24">
        <v>1351983.67</v>
      </c>
      <c r="H351" s="24">
        <f t="shared" si="60"/>
        <v>3323925.77</v>
      </c>
      <c r="I351" s="24">
        <f t="shared" si="56"/>
        <v>31.12</v>
      </c>
      <c r="J351" s="24">
        <f t="shared" si="58"/>
        <v>28.91</v>
      </c>
    </row>
    <row r="352" spans="1:10" s="36" customFormat="1" ht="31.5">
      <c r="A352" s="26" t="s">
        <v>128</v>
      </c>
      <c r="B352" s="22" t="s">
        <v>47</v>
      </c>
      <c r="C352" s="22" t="s">
        <v>22</v>
      </c>
      <c r="D352" s="37" t="s">
        <v>129</v>
      </c>
      <c r="E352" s="24">
        <v>470000</v>
      </c>
      <c r="F352" s="24">
        <v>470000</v>
      </c>
      <c r="G352" s="24">
        <v>0</v>
      </c>
      <c r="H352" s="24">
        <f t="shared" si="60"/>
        <v>470000</v>
      </c>
      <c r="I352" s="24">
        <f t="shared" si="56"/>
        <v>0</v>
      </c>
      <c r="J352" s="24">
        <f t="shared" si="58"/>
        <v>0</v>
      </c>
    </row>
    <row r="353" spans="1:10" s="36" customFormat="1" ht="15.75">
      <c r="A353" s="21" t="s">
        <v>186</v>
      </c>
      <c r="B353" s="22" t="s">
        <v>47</v>
      </c>
      <c r="C353" s="22" t="s">
        <v>22</v>
      </c>
      <c r="D353" s="37" t="s">
        <v>187</v>
      </c>
      <c r="E353" s="24">
        <v>80000</v>
      </c>
      <c r="F353" s="24">
        <v>80000</v>
      </c>
      <c r="G353" s="24">
        <v>0</v>
      </c>
      <c r="H353" s="24">
        <f t="shared" si="60"/>
        <v>80000</v>
      </c>
      <c r="I353" s="24">
        <f t="shared" si="56"/>
        <v>0</v>
      </c>
      <c r="J353" s="24">
        <f t="shared" si="58"/>
        <v>0</v>
      </c>
    </row>
    <row r="354" spans="1:10" s="36" customFormat="1" ht="15.75">
      <c r="A354" s="62" t="s">
        <v>183</v>
      </c>
      <c r="B354" s="22" t="s">
        <v>47</v>
      </c>
      <c r="C354" s="22" t="s">
        <v>22</v>
      </c>
      <c r="D354" s="37" t="s">
        <v>123</v>
      </c>
      <c r="E354" s="101">
        <v>0</v>
      </c>
      <c r="F354" s="101">
        <v>0</v>
      </c>
      <c r="G354" s="101">
        <v>0</v>
      </c>
      <c r="H354" s="101">
        <f t="shared" si="60"/>
        <v>0</v>
      </c>
      <c r="I354" s="101" t="s">
        <v>559</v>
      </c>
      <c r="J354" s="101" t="s">
        <v>559</v>
      </c>
    </row>
    <row r="355" spans="1:10" s="36" customFormat="1" ht="15.75">
      <c r="A355" s="26" t="s">
        <v>121</v>
      </c>
      <c r="B355" s="22" t="s">
        <v>47</v>
      </c>
      <c r="C355" s="22" t="s">
        <v>22</v>
      </c>
      <c r="D355" s="37" t="s">
        <v>134</v>
      </c>
      <c r="E355" s="24">
        <v>18200</v>
      </c>
      <c r="F355" s="24">
        <v>36648.559999999998</v>
      </c>
      <c r="G355" s="24">
        <v>35845.760000000002</v>
      </c>
      <c r="H355" s="24">
        <f t="shared" si="60"/>
        <v>802.8</v>
      </c>
      <c r="I355" s="24">
        <f t="shared" ref="I355:I380" si="64">$G355/$E355*100</f>
        <v>196.95</v>
      </c>
      <c r="J355" s="24">
        <f t="shared" ref="J355:J380" si="65">$G355/$F355*100</f>
        <v>97.81</v>
      </c>
    </row>
    <row r="356" spans="1:10" s="36" customFormat="1" ht="15.75">
      <c r="A356" s="43" t="s">
        <v>68</v>
      </c>
      <c r="B356" s="74" t="s">
        <v>50</v>
      </c>
      <c r="C356" s="74" t="s">
        <v>146</v>
      </c>
      <c r="D356" s="74" t="s">
        <v>26</v>
      </c>
      <c r="E356" s="45">
        <f>E357+E399</f>
        <v>88275862.560000002</v>
      </c>
      <c r="F356" s="45">
        <f>F357+F399</f>
        <v>106391644.23999999</v>
      </c>
      <c r="G356" s="45">
        <f>G357+G399</f>
        <v>18913803.039999999</v>
      </c>
      <c r="H356" s="45">
        <f t="shared" si="60"/>
        <v>87477841.200000003</v>
      </c>
      <c r="I356" s="45">
        <f t="shared" si="64"/>
        <v>21.43</v>
      </c>
      <c r="J356" s="45">
        <f t="shared" si="65"/>
        <v>17.78</v>
      </c>
    </row>
    <row r="357" spans="1:10" s="36" customFormat="1" ht="15.75">
      <c r="A357" s="108" t="s">
        <v>40</v>
      </c>
      <c r="B357" s="37" t="s">
        <v>38</v>
      </c>
      <c r="C357" s="37" t="s">
        <v>146</v>
      </c>
      <c r="D357" s="37" t="s">
        <v>26</v>
      </c>
      <c r="E357" s="38">
        <f>E358</f>
        <v>73263825.549999997</v>
      </c>
      <c r="F357" s="38">
        <f>F358</f>
        <v>92088640.010000005</v>
      </c>
      <c r="G357" s="38">
        <f>G358</f>
        <v>15563317.41</v>
      </c>
      <c r="H357" s="38">
        <f t="shared" si="60"/>
        <v>76525322.599999994</v>
      </c>
      <c r="I357" s="38">
        <f t="shared" si="64"/>
        <v>21.24</v>
      </c>
      <c r="J357" s="38">
        <f t="shared" si="65"/>
        <v>16.899999999999999</v>
      </c>
    </row>
    <row r="358" spans="1:10" s="36" customFormat="1" ht="47.25">
      <c r="A358" s="34" t="s">
        <v>338</v>
      </c>
      <c r="B358" s="37" t="s">
        <v>38</v>
      </c>
      <c r="C358" s="37" t="s">
        <v>10</v>
      </c>
      <c r="D358" s="37" t="s">
        <v>26</v>
      </c>
      <c r="E358" s="38">
        <f>E359+E368+E375</f>
        <v>73263825.549999997</v>
      </c>
      <c r="F358" s="38">
        <f>F359+F368+F375</f>
        <v>92088640.010000005</v>
      </c>
      <c r="G358" s="38">
        <f>G359+G368+G375</f>
        <v>15563317.41</v>
      </c>
      <c r="H358" s="38">
        <f t="shared" si="60"/>
        <v>76525322.599999994</v>
      </c>
      <c r="I358" s="38">
        <f t="shared" si="64"/>
        <v>21.24</v>
      </c>
      <c r="J358" s="38">
        <f t="shared" si="65"/>
        <v>16.899999999999999</v>
      </c>
    </row>
    <row r="359" spans="1:10" s="36" customFormat="1" ht="47.25">
      <c r="A359" s="105" t="s">
        <v>339</v>
      </c>
      <c r="B359" s="22" t="s">
        <v>38</v>
      </c>
      <c r="C359" s="22" t="s">
        <v>11</v>
      </c>
      <c r="D359" s="22" t="s">
        <v>26</v>
      </c>
      <c r="E359" s="38">
        <f>E361+E366</f>
        <v>56738838.18</v>
      </c>
      <c r="F359" s="38">
        <f>F361+F366</f>
        <v>59797695.079999998</v>
      </c>
      <c r="G359" s="38">
        <f>G361+G366</f>
        <v>12506012.619999999</v>
      </c>
      <c r="H359" s="38">
        <f t="shared" si="60"/>
        <v>47291682.460000001</v>
      </c>
      <c r="I359" s="38">
        <f t="shared" si="64"/>
        <v>22.04</v>
      </c>
      <c r="J359" s="38">
        <f t="shared" si="65"/>
        <v>20.91</v>
      </c>
    </row>
    <row r="360" spans="1:10" s="36" customFormat="1" ht="63">
      <c r="A360" s="34" t="s">
        <v>491</v>
      </c>
      <c r="B360" s="22" t="s">
        <v>38</v>
      </c>
      <c r="C360" s="22" t="s">
        <v>340</v>
      </c>
      <c r="D360" s="22" t="s">
        <v>26</v>
      </c>
      <c r="E360" s="38">
        <f>E361+E366</f>
        <v>56738838.18</v>
      </c>
      <c r="F360" s="38">
        <f>F361+F366</f>
        <v>59797695.079999998</v>
      </c>
      <c r="G360" s="38">
        <f>G361+G366</f>
        <v>12506012.619999999</v>
      </c>
      <c r="H360" s="38">
        <f t="shared" si="60"/>
        <v>47291682.460000001</v>
      </c>
      <c r="I360" s="38">
        <f t="shared" si="64"/>
        <v>22.04</v>
      </c>
      <c r="J360" s="38">
        <f t="shared" si="65"/>
        <v>20.91</v>
      </c>
    </row>
    <row r="361" spans="1:10" s="36" customFormat="1" ht="47.25">
      <c r="A361" s="21" t="s">
        <v>111</v>
      </c>
      <c r="B361" s="22" t="s">
        <v>38</v>
      </c>
      <c r="C361" s="22" t="s">
        <v>12</v>
      </c>
      <c r="D361" s="22" t="s">
        <v>26</v>
      </c>
      <c r="E361" s="38">
        <f>E362+E363+E364+E365</f>
        <v>56338838.18</v>
      </c>
      <c r="F361" s="38">
        <f>F362+F363+F364+F365</f>
        <v>57850695.079999998</v>
      </c>
      <c r="G361" s="38">
        <f>G362+G363+G364+G365</f>
        <v>12506012.619999999</v>
      </c>
      <c r="H361" s="38">
        <f t="shared" si="60"/>
        <v>45344682.460000001</v>
      </c>
      <c r="I361" s="38">
        <f t="shared" si="64"/>
        <v>22.2</v>
      </c>
      <c r="J361" s="38">
        <f t="shared" si="65"/>
        <v>21.62</v>
      </c>
    </row>
    <row r="362" spans="1:10" s="36" customFormat="1" ht="15.75">
      <c r="A362" s="26" t="s">
        <v>132</v>
      </c>
      <c r="B362" s="22" t="s">
        <v>38</v>
      </c>
      <c r="C362" s="22" t="s">
        <v>12</v>
      </c>
      <c r="D362" s="22" t="s">
        <v>133</v>
      </c>
      <c r="E362" s="24">
        <v>44456900</v>
      </c>
      <c r="F362" s="24">
        <v>44456900</v>
      </c>
      <c r="G362" s="24">
        <v>10184340.630000001</v>
      </c>
      <c r="H362" s="24">
        <f t="shared" si="60"/>
        <v>34272559.369999997</v>
      </c>
      <c r="I362" s="24">
        <f t="shared" si="64"/>
        <v>22.91</v>
      </c>
      <c r="J362" s="24">
        <f t="shared" si="65"/>
        <v>22.91</v>
      </c>
    </row>
    <row r="363" spans="1:10" s="36" customFormat="1" ht="31.5">
      <c r="A363" s="26" t="s">
        <v>117</v>
      </c>
      <c r="B363" s="22" t="s">
        <v>38</v>
      </c>
      <c r="C363" s="22" t="s">
        <v>12</v>
      </c>
      <c r="D363" s="22" t="s">
        <v>118</v>
      </c>
      <c r="E363" s="24">
        <v>10061938.18</v>
      </c>
      <c r="F363" s="24">
        <v>11573795.08</v>
      </c>
      <c r="G363" s="24">
        <v>1807745.03</v>
      </c>
      <c r="H363" s="24">
        <f t="shared" si="60"/>
        <v>9766050.0500000007</v>
      </c>
      <c r="I363" s="24">
        <f t="shared" si="64"/>
        <v>17.97</v>
      </c>
      <c r="J363" s="24">
        <f t="shared" si="65"/>
        <v>15.62</v>
      </c>
    </row>
    <row r="364" spans="1:10" s="36" customFormat="1" ht="15.75">
      <c r="A364" s="21" t="s">
        <v>186</v>
      </c>
      <c r="B364" s="22" t="s">
        <v>38</v>
      </c>
      <c r="C364" s="22" t="s">
        <v>12</v>
      </c>
      <c r="D364" s="22" t="s">
        <v>187</v>
      </c>
      <c r="E364" s="24">
        <v>60000</v>
      </c>
      <c r="F364" s="24">
        <v>60000</v>
      </c>
      <c r="G364" s="24">
        <v>0</v>
      </c>
      <c r="H364" s="24">
        <f t="shared" si="60"/>
        <v>60000</v>
      </c>
      <c r="I364" s="24">
        <f t="shared" si="64"/>
        <v>0</v>
      </c>
      <c r="J364" s="24">
        <f t="shared" si="65"/>
        <v>0</v>
      </c>
    </row>
    <row r="365" spans="1:10" s="36" customFormat="1" ht="15.75">
      <c r="A365" s="99" t="s">
        <v>121</v>
      </c>
      <c r="B365" s="22" t="s">
        <v>38</v>
      </c>
      <c r="C365" s="22" t="s">
        <v>12</v>
      </c>
      <c r="D365" s="22" t="s">
        <v>134</v>
      </c>
      <c r="E365" s="24">
        <v>1760000</v>
      </c>
      <c r="F365" s="24">
        <v>1760000</v>
      </c>
      <c r="G365" s="24">
        <v>513926.96</v>
      </c>
      <c r="H365" s="24">
        <f t="shared" si="60"/>
        <v>1246073.04</v>
      </c>
      <c r="I365" s="24">
        <f t="shared" si="64"/>
        <v>29.2</v>
      </c>
      <c r="J365" s="24">
        <f t="shared" si="65"/>
        <v>29.2</v>
      </c>
    </row>
    <row r="366" spans="1:10" s="36" customFormat="1" ht="47.25">
      <c r="A366" s="21" t="s">
        <v>116</v>
      </c>
      <c r="B366" s="22" t="s">
        <v>38</v>
      </c>
      <c r="C366" s="22" t="s">
        <v>13</v>
      </c>
      <c r="D366" s="22" t="s">
        <v>26</v>
      </c>
      <c r="E366" s="24">
        <f>E367</f>
        <v>400000</v>
      </c>
      <c r="F366" s="24">
        <f>F367</f>
        <v>1947000</v>
      </c>
      <c r="G366" s="24">
        <f>G367</f>
        <v>0</v>
      </c>
      <c r="H366" s="24">
        <f t="shared" si="60"/>
        <v>1947000</v>
      </c>
      <c r="I366" s="24">
        <f t="shared" si="64"/>
        <v>0</v>
      </c>
      <c r="J366" s="24">
        <f t="shared" si="65"/>
        <v>0</v>
      </c>
    </row>
    <row r="367" spans="1:10" s="36" customFormat="1" ht="31.5">
      <c r="A367" s="26" t="s">
        <v>117</v>
      </c>
      <c r="B367" s="22" t="s">
        <v>38</v>
      </c>
      <c r="C367" s="22" t="s">
        <v>13</v>
      </c>
      <c r="D367" s="22" t="s">
        <v>118</v>
      </c>
      <c r="E367" s="24">
        <v>400000</v>
      </c>
      <c r="F367" s="24">
        <v>1947000</v>
      </c>
      <c r="G367" s="24">
        <v>0</v>
      </c>
      <c r="H367" s="24">
        <f t="shared" si="60"/>
        <v>1947000</v>
      </c>
      <c r="I367" s="24">
        <f t="shared" si="64"/>
        <v>0</v>
      </c>
      <c r="J367" s="24">
        <f t="shared" si="65"/>
        <v>0</v>
      </c>
    </row>
    <row r="368" spans="1:10" s="36" customFormat="1" ht="78.75">
      <c r="A368" s="21" t="s">
        <v>478</v>
      </c>
      <c r="B368" s="22" t="s">
        <v>38</v>
      </c>
      <c r="C368" s="22" t="s">
        <v>14</v>
      </c>
      <c r="D368" s="22" t="s">
        <v>26</v>
      </c>
      <c r="E368" s="46">
        <f>E370+E373</f>
        <v>14265280</v>
      </c>
      <c r="F368" s="46">
        <f>F370+F373</f>
        <v>13804607.460000001</v>
      </c>
      <c r="G368" s="46">
        <f>G370+G373</f>
        <v>2884103.76</v>
      </c>
      <c r="H368" s="46">
        <f t="shared" si="60"/>
        <v>10920503.699999999</v>
      </c>
      <c r="I368" s="46">
        <f t="shared" si="64"/>
        <v>20.22</v>
      </c>
      <c r="J368" s="46">
        <f t="shared" si="65"/>
        <v>20.89</v>
      </c>
    </row>
    <row r="369" spans="1:10" s="36" customFormat="1" ht="63">
      <c r="A369" s="34" t="s">
        <v>491</v>
      </c>
      <c r="B369" s="22" t="s">
        <v>38</v>
      </c>
      <c r="C369" s="22" t="s">
        <v>341</v>
      </c>
      <c r="D369" s="22" t="s">
        <v>26</v>
      </c>
      <c r="E369" s="38">
        <f>E370+E373</f>
        <v>14265280</v>
      </c>
      <c r="F369" s="38">
        <f>F370+F373</f>
        <v>13804607.460000001</v>
      </c>
      <c r="G369" s="38">
        <f>G370+G373</f>
        <v>2884103.76</v>
      </c>
      <c r="H369" s="38">
        <f t="shared" si="60"/>
        <v>10920503.699999999</v>
      </c>
      <c r="I369" s="38">
        <f t="shared" si="64"/>
        <v>20.22</v>
      </c>
      <c r="J369" s="38">
        <f t="shared" si="65"/>
        <v>20.89</v>
      </c>
    </row>
    <row r="370" spans="1:10" s="36" customFormat="1" ht="47.25">
      <c r="A370" s="95" t="s">
        <v>111</v>
      </c>
      <c r="B370" s="22" t="s">
        <v>38</v>
      </c>
      <c r="C370" s="37" t="s">
        <v>15</v>
      </c>
      <c r="D370" s="22" t="s">
        <v>26</v>
      </c>
      <c r="E370" s="38">
        <f>E371+E372</f>
        <v>14092080</v>
      </c>
      <c r="F370" s="38">
        <f>F371+F372</f>
        <v>13631407.460000001</v>
      </c>
      <c r="G370" s="38">
        <f>G371+G372</f>
        <v>2771503.76</v>
      </c>
      <c r="H370" s="38">
        <f t="shared" si="60"/>
        <v>10859903.699999999</v>
      </c>
      <c r="I370" s="38">
        <f t="shared" si="64"/>
        <v>19.670000000000002</v>
      </c>
      <c r="J370" s="38">
        <f t="shared" si="65"/>
        <v>20.329999999999998</v>
      </c>
    </row>
    <row r="371" spans="1:10" s="36" customFormat="1" ht="15.75">
      <c r="A371" s="26" t="s">
        <v>132</v>
      </c>
      <c r="B371" s="22" t="s">
        <v>38</v>
      </c>
      <c r="C371" s="22" t="s">
        <v>15</v>
      </c>
      <c r="D371" s="22" t="s">
        <v>133</v>
      </c>
      <c r="E371" s="24">
        <v>10577200</v>
      </c>
      <c r="F371" s="24">
        <v>10577200</v>
      </c>
      <c r="G371" s="24">
        <v>2527960.37</v>
      </c>
      <c r="H371" s="24">
        <f t="shared" si="60"/>
        <v>8049239.6299999999</v>
      </c>
      <c r="I371" s="24">
        <f t="shared" si="64"/>
        <v>23.9</v>
      </c>
      <c r="J371" s="24">
        <f t="shared" si="65"/>
        <v>23.9</v>
      </c>
    </row>
    <row r="372" spans="1:10" s="36" customFormat="1" ht="31.5">
      <c r="A372" s="26" t="s">
        <v>117</v>
      </c>
      <c r="B372" s="22" t="s">
        <v>38</v>
      </c>
      <c r="C372" s="22" t="s">
        <v>15</v>
      </c>
      <c r="D372" s="22" t="s">
        <v>118</v>
      </c>
      <c r="E372" s="24">
        <v>3514880</v>
      </c>
      <c r="F372" s="24">
        <v>3054207.46</v>
      </c>
      <c r="G372" s="24">
        <v>243543.39</v>
      </c>
      <c r="H372" s="24">
        <f t="shared" si="60"/>
        <v>2810664.07</v>
      </c>
      <c r="I372" s="24">
        <f t="shared" si="64"/>
        <v>6.93</v>
      </c>
      <c r="J372" s="24">
        <f t="shared" si="65"/>
        <v>7.97</v>
      </c>
    </row>
    <row r="373" spans="1:10" s="36" customFormat="1" ht="47.25">
      <c r="A373" s="21" t="s">
        <v>116</v>
      </c>
      <c r="B373" s="22" t="s">
        <v>38</v>
      </c>
      <c r="C373" s="22" t="s">
        <v>16</v>
      </c>
      <c r="D373" s="22" t="s">
        <v>26</v>
      </c>
      <c r="E373" s="24">
        <f>E374</f>
        <v>173200</v>
      </c>
      <c r="F373" s="24">
        <f>F374</f>
        <v>173200</v>
      </c>
      <c r="G373" s="24">
        <f>G374</f>
        <v>112600</v>
      </c>
      <c r="H373" s="24">
        <f t="shared" si="60"/>
        <v>60600</v>
      </c>
      <c r="I373" s="24">
        <f t="shared" si="64"/>
        <v>65.010000000000005</v>
      </c>
      <c r="J373" s="24">
        <f t="shared" si="65"/>
        <v>65.010000000000005</v>
      </c>
    </row>
    <row r="374" spans="1:10" s="36" customFormat="1" ht="31.5">
      <c r="A374" s="26" t="s">
        <v>117</v>
      </c>
      <c r="B374" s="22" t="s">
        <v>38</v>
      </c>
      <c r="C374" s="22" t="s">
        <v>16</v>
      </c>
      <c r="D374" s="22" t="s">
        <v>118</v>
      </c>
      <c r="E374" s="24">
        <v>173200</v>
      </c>
      <c r="F374" s="24">
        <v>173200</v>
      </c>
      <c r="G374" s="24">
        <v>112600</v>
      </c>
      <c r="H374" s="24">
        <f t="shared" si="60"/>
        <v>60600</v>
      </c>
      <c r="I374" s="24">
        <f t="shared" si="64"/>
        <v>65.010000000000005</v>
      </c>
      <c r="J374" s="24">
        <f t="shared" si="65"/>
        <v>65.010000000000005</v>
      </c>
    </row>
    <row r="375" spans="1:10" s="36" customFormat="1" ht="31.5">
      <c r="A375" s="52" t="s">
        <v>343</v>
      </c>
      <c r="B375" s="22" t="s">
        <v>38</v>
      </c>
      <c r="C375" s="22" t="s">
        <v>173</v>
      </c>
      <c r="D375" s="22" t="s">
        <v>26</v>
      </c>
      <c r="E375" s="38">
        <f>E376+E394+E389</f>
        <v>2259707.37</v>
      </c>
      <c r="F375" s="38">
        <f>F376+F394+F389</f>
        <v>18486337.469999999</v>
      </c>
      <c r="G375" s="38">
        <f>G376+G394+G389</f>
        <v>173201.03</v>
      </c>
      <c r="H375" s="38">
        <f t="shared" si="60"/>
        <v>18313136.440000001</v>
      </c>
      <c r="I375" s="38">
        <f t="shared" si="64"/>
        <v>7.66</v>
      </c>
      <c r="J375" s="38">
        <f t="shared" si="65"/>
        <v>0.94</v>
      </c>
    </row>
    <row r="376" spans="1:10" s="36" customFormat="1" ht="47.25">
      <c r="A376" s="52" t="s">
        <v>344</v>
      </c>
      <c r="B376" s="22" t="s">
        <v>38</v>
      </c>
      <c r="C376" s="22" t="s">
        <v>342</v>
      </c>
      <c r="D376" s="22" t="s">
        <v>26</v>
      </c>
      <c r="E376" s="38">
        <f>E377+E379+E381+E383+E385+E387</f>
        <v>2259707.37</v>
      </c>
      <c r="F376" s="38">
        <f>F377+F379+F381+F383+F385+F387</f>
        <v>2256061.0299999998</v>
      </c>
      <c r="G376" s="38">
        <f>G377+G379+G381+G383+G385+G387</f>
        <v>173201.03</v>
      </c>
      <c r="H376" s="38">
        <f t="shared" si="60"/>
        <v>2082860</v>
      </c>
      <c r="I376" s="38">
        <f t="shared" si="64"/>
        <v>7.66</v>
      </c>
      <c r="J376" s="38">
        <f t="shared" si="65"/>
        <v>7.68</v>
      </c>
    </row>
    <row r="377" spans="1:10" s="36" customFormat="1" ht="63">
      <c r="A377" s="52" t="s">
        <v>244</v>
      </c>
      <c r="B377" s="22" t="s">
        <v>38</v>
      </c>
      <c r="C377" s="23" t="s">
        <v>189</v>
      </c>
      <c r="D377" s="22" t="s">
        <v>26</v>
      </c>
      <c r="E377" s="24">
        <f>E378</f>
        <v>1978717</v>
      </c>
      <c r="F377" s="24">
        <f>F378</f>
        <v>1978717</v>
      </c>
      <c r="G377" s="24">
        <f>G378</f>
        <v>0</v>
      </c>
      <c r="H377" s="24">
        <f t="shared" si="60"/>
        <v>1978717</v>
      </c>
      <c r="I377" s="24">
        <f t="shared" si="64"/>
        <v>0</v>
      </c>
      <c r="J377" s="24">
        <f t="shared" si="65"/>
        <v>0</v>
      </c>
    </row>
    <row r="378" spans="1:10" s="36" customFormat="1" ht="31.5">
      <c r="A378" s="26" t="s">
        <v>117</v>
      </c>
      <c r="B378" s="22" t="s">
        <v>38</v>
      </c>
      <c r="C378" s="23" t="s">
        <v>189</v>
      </c>
      <c r="D378" s="22" t="s">
        <v>118</v>
      </c>
      <c r="E378" s="24">
        <v>1978717</v>
      </c>
      <c r="F378" s="24">
        <v>1978717</v>
      </c>
      <c r="G378" s="24">
        <v>0</v>
      </c>
      <c r="H378" s="24">
        <f t="shared" si="60"/>
        <v>1978717</v>
      </c>
      <c r="I378" s="24">
        <f t="shared" si="64"/>
        <v>0</v>
      </c>
      <c r="J378" s="24">
        <f t="shared" si="65"/>
        <v>0</v>
      </c>
    </row>
    <row r="379" spans="1:10" s="36" customFormat="1" ht="78.75">
      <c r="A379" s="20" t="s">
        <v>188</v>
      </c>
      <c r="B379" s="22" t="s">
        <v>38</v>
      </c>
      <c r="C379" s="23" t="s">
        <v>189</v>
      </c>
      <c r="D379" s="22" t="s">
        <v>26</v>
      </c>
      <c r="E379" s="24">
        <f>E380</f>
        <v>104143</v>
      </c>
      <c r="F379" s="24">
        <f>F380</f>
        <v>104143</v>
      </c>
      <c r="G379" s="24">
        <f>G380</f>
        <v>0</v>
      </c>
      <c r="H379" s="24">
        <f t="shared" si="60"/>
        <v>104143</v>
      </c>
      <c r="I379" s="24">
        <f t="shared" si="64"/>
        <v>0</v>
      </c>
      <c r="J379" s="24">
        <f t="shared" si="65"/>
        <v>0</v>
      </c>
    </row>
    <row r="380" spans="1:10" s="36" customFormat="1" ht="31.5">
      <c r="A380" s="26" t="s">
        <v>117</v>
      </c>
      <c r="B380" s="22" t="s">
        <v>38</v>
      </c>
      <c r="C380" s="23" t="s">
        <v>189</v>
      </c>
      <c r="D380" s="22" t="s">
        <v>118</v>
      </c>
      <c r="E380" s="24">
        <v>104143</v>
      </c>
      <c r="F380" s="24">
        <v>104143</v>
      </c>
      <c r="G380" s="24">
        <v>0</v>
      </c>
      <c r="H380" s="24">
        <f t="shared" si="60"/>
        <v>104143</v>
      </c>
      <c r="I380" s="24">
        <f t="shared" si="64"/>
        <v>0</v>
      </c>
      <c r="J380" s="24">
        <f t="shared" si="65"/>
        <v>0</v>
      </c>
    </row>
    <row r="381" spans="1:10" s="36" customFormat="1" ht="94.5">
      <c r="A381" s="34" t="s">
        <v>246</v>
      </c>
      <c r="B381" s="22" t="s">
        <v>38</v>
      </c>
      <c r="C381" s="62" t="s">
        <v>247</v>
      </c>
      <c r="D381" s="22" t="s">
        <v>26</v>
      </c>
      <c r="E381" s="38">
        <f>E382</f>
        <v>0</v>
      </c>
      <c r="F381" s="38">
        <f>F382</f>
        <v>0</v>
      </c>
      <c r="G381" s="38">
        <f>G382</f>
        <v>0</v>
      </c>
      <c r="H381" s="38">
        <f t="shared" si="60"/>
        <v>0</v>
      </c>
      <c r="I381" s="38" t="s">
        <v>559</v>
      </c>
      <c r="J381" s="38" t="s">
        <v>559</v>
      </c>
    </row>
    <row r="382" spans="1:10" s="36" customFormat="1" ht="31.5">
      <c r="A382" s="26" t="s">
        <v>117</v>
      </c>
      <c r="B382" s="22" t="s">
        <v>38</v>
      </c>
      <c r="C382" s="62" t="s">
        <v>247</v>
      </c>
      <c r="D382" s="22" t="s">
        <v>118</v>
      </c>
      <c r="E382" s="41">
        <v>0</v>
      </c>
      <c r="F382" s="41">
        <v>0</v>
      </c>
      <c r="G382" s="41">
        <v>0</v>
      </c>
      <c r="H382" s="41">
        <f t="shared" si="60"/>
        <v>0</v>
      </c>
      <c r="I382" s="41" t="s">
        <v>559</v>
      </c>
      <c r="J382" s="41" t="s">
        <v>559</v>
      </c>
    </row>
    <row r="383" spans="1:10" s="36" customFormat="1" ht="94.5">
      <c r="A383" s="60" t="s">
        <v>245</v>
      </c>
      <c r="B383" s="22" t="s">
        <v>38</v>
      </c>
      <c r="C383" s="62" t="s">
        <v>247</v>
      </c>
      <c r="D383" s="22" t="s">
        <v>26</v>
      </c>
      <c r="E383" s="38">
        <f>E384</f>
        <v>0</v>
      </c>
      <c r="F383" s="38">
        <f>F384</f>
        <v>0</v>
      </c>
      <c r="G383" s="38">
        <f>G384</f>
        <v>0</v>
      </c>
      <c r="H383" s="38">
        <f t="shared" si="60"/>
        <v>0</v>
      </c>
      <c r="I383" s="38" t="s">
        <v>559</v>
      </c>
      <c r="J383" s="38" t="s">
        <v>559</v>
      </c>
    </row>
    <row r="384" spans="1:10" s="36" customFormat="1" ht="31.5">
      <c r="A384" s="26" t="s">
        <v>117</v>
      </c>
      <c r="B384" s="22" t="s">
        <v>38</v>
      </c>
      <c r="C384" s="62" t="s">
        <v>247</v>
      </c>
      <c r="D384" s="22" t="s">
        <v>118</v>
      </c>
      <c r="E384" s="38">
        <v>0</v>
      </c>
      <c r="F384" s="38">
        <v>0</v>
      </c>
      <c r="G384" s="38">
        <v>0</v>
      </c>
      <c r="H384" s="24">
        <f t="shared" si="60"/>
        <v>0</v>
      </c>
      <c r="I384" s="24" t="s">
        <v>559</v>
      </c>
      <c r="J384" s="24" t="s">
        <v>559</v>
      </c>
    </row>
    <row r="385" spans="1:10" s="36" customFormat="1" ht="78.75">
      <c r="A385" s="34" t="s">
        <v>196</v>
      </c>
      <c r="B385" s="22" t="s">
        <v>38</v>
      </c>
      <c r="C385" s="62" t="s">
        <v>209</v>
      </c>
      <c r="D385" s="22" t="s">
        <v>26</v>
      </c>
      <c r="E385" s="24">
        <f>E386</f>
        <v>168005</v>
      </c>
      <c r="F385" s="24">
        <f>F386</f>
        <v>168005</v>
      </c>
      <c r="G385" s="24">
        <f>G386</f>
        <v>168005</v>
      </c>
      <c r="H385" s="38">
        <f t="shared" si="60"/>
        <v>0</v>
      </c>
      <c r="I385" s="38">
        <f>$G385/$E385*100</f>
        <v>100</v>
      </c>
      <c r="J385" s="38">
        <f t="shared" ref="J385:J393" si="66">$G385/$F385*100</f>
        <v>100</v>
      </c>
    </row>
    <row r="386" spans="1:10" s="36" customFormat="1" ht="31.5">
      <c r="A386" s="26" t="s">
        <v>117</v>
      </c>
      <c r="B386" s="22" t="s">
        <v>38</v>
      </c>
      <c r="C386" s="62" t="s">
        <v>209</v>
      </c>
      <c r="D386" s="22" t="s">
        <v>118</v>
      </c>
      <c r="E386" s="24">
        <v>168005</v>
      </c>
      <c r="F386" s="24">
        <v>168005</v>
      </c>
      <c r="G386" s="24">
        <v>168005</v>
      </c>
      <c r="H386" s="24">
        <f t="shared" si="60"/>
        <v>0</v>
      </c>
      <c r="I386" s="24">
        <f>$G386/$E386*100</f>
        <v>100</v>
      </c>
      <c r="J386" s="24">
        <f t="shared" si="66"/>
        <v>100</v>
      </c>
    </row>
    <row r="387" spans="1:10" s="36" customFormat="1" ht="78.75">
      <c r="A387" s="34" t="s">
        <v>208</v>
      </c>
      <c r="B387" s="22" t="s">
        <v>38</v>
      </c>
      <c r="C387" s="62" t="s">
        <v>209</v>
      </c>
      <c r="D387" s="22" t="s">
        <v>26</v>
      </c>
      <c r="E387" s="24">
        <f>E388</f>
        <v>8842.3700000000008</v>
      </c>
      <c r="F387" s="24">
        <f>F388</f>
        <v>5196.03</v>
      </c>
      <c r="G387" s="24">
        <f>G388</f>
        <v>5196.03</v>
      </c>
      <c r="H387" s="24">
        <f t="shared" si="60"/>
        <v>0</v>
      </c>
      <c r="I387" s="24">
        <f>$G387/$E387*100</f>
        <v>58.76</v>
      </c>
      <c r="J387" s="24">
        <f t="shared" si="66"/>
        <v>100</v>
      </c>
    </row>
    <row r="388" spans="1:10" s="36" customFormat="1" ht="31.5">
      <c r="A388" s="26" t="s">
        <v>117</v>
      </c>
      <c r="B388" s="22" t="s">
        <v>38</v>
      </c>
      <c r="C388" s="62" t="s">
        <v>209</v>
      </c>
      <c r="D388" s="22" t="s">
        <v>118</v>
      </c>
      <c r="E388" s="24">
        <v>8842.3700000000008</v>
      </c>
      <c r="F388" s="24">
        <v>5196.03</v>
      </c>
      <c r="G388" s="24">
        <v>5196.03</v>
      </c>
      <c r="H388" s="24">
        <f t="shared" si="60"/>
        <v>0</v>
      </c>
      <c r="I388" s="24">
        <f>$G388/$E388*100</f>
        <v>58.76</v>
      </c>
      <c r="J388" s="24">
        <f t="shared" si="66"/>
        <v>100</v>
      </c>
    </row>
    <row r="389" spans="1:10" s="36" customFormat="1" ht="15.75">
      <c r="A389" s="60" t="s">
        <v>548</v>
      </c>
      <c r="B389" s="35" t="s">
        <v>38</v>
      </c>
      <c r="C389" s="35" t="s">
        <v>551</v>
      </c>
      <c r="D389" s="35" t="s">
        <v>26</v>
      </c>
      <c r="E389" s="24">
        <f>E390+E392</f>
        <v>0</v>
      </c>
      <c r="F389" s="24">
        <f>F390+F392</f>
        <v>16230276.439999999</v>
      </c>
      <c r="G389" s="24">
        <f>G390+G392</f>
        <v>0</v>
      </c>
      <c r="H389" s="24">
        <f t="shared" si="60"/>
        <v>16230276.439999999</v>
      </c>
      <c r="I389" s="24" t="s">
        <v>559</v>
      </c>
      <c r="J389" s="24">
        <f t="shared" si="66"/>
        <v>0</v>
      </c>
    </row>
    <row r="390" spans="1:10" s="25" customFormat="1" ht="31.5">
      <c r="A390" s="26" t="s">
        <v>549</v>
      </c>
      <c r="B390" s="22" t="s">
        <v>38</v>
      </c>
      <c r="C390" s="62" t="s">
        <v>552</v>
      </c>
      <c r="D390" s="22" t="s">
        <v>26</v>
      </c>
      <c r="E390" s="24">
        <v>0</v>
      </c>
      <c r="F390" s="24">
        <f>F391</f>
        <v>16150357.140000001</v>
      </c>
      <c r="G390" s="24">
        <v>0</v>
      </c>
      <c r="H390" s="24">
        <f t="shared" si="60"/>
        <v>16150357.140000001</v>
      </c>
      <c r="I390" s="24" t="s">
        <v>559</v>
      </c>
      <c r="J390" s="24">
        <f t="shared" si="66"/>
        <v>0</v>
      </c>
    </row>
    <row r="391" spans="1:10" s="25" customFormat="1" ht="31.5">
      <c r="A391" s="26" t="s">
        <v>117</v>
      </c>
      <c r="B391" s="22" t="s">
        <v>38</v>
      </c>
      <c r="C391" s="62" t="s">
        <v>552</v>
      </c>
      <c r="D391" s="22" t="s">
        <v>118</v>
      </c>
      <c r="E391" s="24">
        <v>0</v>
      </c>
      <c r="F391" s="24">
        <v>16150357.140000001</v>
      </c>
      <c r="G391" s="24">
        <v>0</v>
      </c>
      <c r="H391" s="24">
        <f t="shared" si="60"/>
        <v>16150357.140000001</v>
      </c>
      <c r="I391" s="24" t="s">
        <v>559</v>
      </c>
      <c r="J391" s="24">
        <f t="shared" si="66"/>
        <v>0</v>
      </c>
    </row>
    <row r="392" spans="1:10" s="25" customFormat="1" ht="31.5">
      <c r="A392" s="26" t="s">
        <v>550</v>
      </c>
      <c r="B392" s="22" t="s">
        <v>38</v>
      </c>
      <c r="C392" s="22" t="s">
        <v>552</v>
      </c>
      <c r="D392" s="22" t="s">
        <v>26</v>
      </c>
      <c r="E392" s="24">
        <f>E393</f>
        <v>0</v>
      </c>
      <c r="F392" s="24">
        <f>F393</f>
        <v>79919.3</v>
      </c>
      <c r="G392" s="24">
        <f>G393</f>
        <v>0</v>
      </c>
      <c r="H392" s="24">
        <f t="shared" ref="H392:H455" si="67">$F392-$G392</f>
        <v>79919.3</v>
      </c>
      <c r="I392" s="24" t="s">
        <v>559</v>
      </c>
      <c r="J392" s="24">
        <f t="shared" si="66"/>
        <v>0</v>
      </c>
    </row>
    <row r="393" spans="1:10" s="25" customFormat="1" ht="15.75">
      <c r="A393" s="62" t="s">
        <v>117</v>
      </c>
      <c r="B393" s="22" t="s">
        <v>38</v>
      </c>
      <c r="C393" s="22" t="s">
        <v>552</v>
      </c>
      <c r="D393" s="22" t="s">
        <v>118</v>
      </c>
      <c r="E393" s="24">
        <v>0</v>
      </c>
      <c r="F393" s="24">
        <v>79919.3</v>
      </c>
      <c r="G393" s="24">
        <v>0</v>
      </c>
      <c r="H393" s="24">
        <f t="shared" si="67"/>
        <v>79919.3</v>
      </c>
      <c r="I393" s="24" t="s">
        <v>559</v>
      </c>
      <c r="J393" s="24">
        <f t="shared" si="66"/>
        <v>0</v>
      </c>
    </row>
    <row r="394" spans="1:10" s="25" customFormat="1" ht="15.75">
      <c r="A394" s="60" t="s">
        <v>346</v>
      </c>
      <c r="B394" s="35" t="s">
        <v>38</v>
      </c>
      <c r="C394" s="35" t="s">
        <v>345</v>
      </c>
      <c r="D394" s="35" t="s">
        <v>26</v>
      </c>
      <c r="E394" s="24">
        <f>E395</f>
        <v>0</v>
      </c>
      <c r="F394" s="24">
        <f>F395</f>
        <v>0</v>
      </c>
      <c r="G394" s="24">
        <f>G395</f>
        <v>0</v>
      </c>
      <c r="H394" s="24">
        <f t="shared" si="67"/>
        <v>0</v>
      </c>
      <c r="I394" s="24" t="s">
        <v>559</v>
      </c>
      <c r="J394" s="24" t="s">
        <v>559</v>
      </c>
    </row>
    <row r="395" spans="1:10" s="36" customFormat="1" ht="63">
      <c r="A395" s="26" t="s">
        <v>291</v>
      </c>
      <c r="B395" s="22" t="s">
        <v>38</v>
      </c>
      <c r="C395" s="62" t="s">
        <v>290</v>
      </c>
      <c r="D395" s="22" t="s">
        <v>26</v>
      </c>
      <c r="E395" s="24">
        <v>0</v>
      </c>
      <c r="F395" s="24">
        <v>0</v>
      </c>
      <c r="G395" s="24">
        <v>0</v>
      </c>
      <c r="H395" s="24">
        <f t="shared" si="67"/>
        <v>0</v>
      </c>
      <c r="I395" s="24" t="s">
        <v>559</v>
      </c>
      <c r="J395" s="24" t="s">
        <v>559</v>
      </c>
    </row>
    <row r="396" spans="1:10" s="25" customFormat="1" ht="31.5">
      <c r="A396" s="26" t="s">
        <v>117</v>
      </c>
      <c r="B396" s="22" t="s">
        <v>38</v>
      </c>
      <c r="C396" s="62" t="s">
        <v>290</v>
      </c>
      <c r="D396" s="22" t="s">
        <v>187</v>
      </c>
      <c r="E396" s="24">
        <v>0</v>
      </c>
      <c r="F396" s="24">
        <v>0</v>
      </c>
      <c r="G396" s="24">
        <v>0</v>
      </c>
      <c r="H396" s="24">
        <f t="shared" si="67"/>
        <v>0</v>
      </c>
      <c r="I396" s="24" t="s">
        <v>559</v>
      </c>
      <c r="J396" s="24" t="s">
        <v>559</v>
      </c>
    </row>
    <row r="397" spans="1:10" s="25" customFormat="1" ht="47.25">
      <c r="A397" s="26" t="s">
        <v>292</v>
      </c>
      <c r="B397" s="22" t="s">
        <v>38</v>
      </c>
      <c r="C397" s="22" t="s">
        <v>293</v>
      </c>
      <c r="D397" s="22" t="s">
        <v>26</v>
      </c>
      <c r="E397" s="24">
        <f>E398</f>
        <v>0</v>
      </c>
      <c r="F397" s="24">
        <f>F398</f>
        <v>0</v>
      </c>
      <c r="G397" s="24">
        <f>G398</f>
        <v>0</v>
      </c>
      <c r="H397" s="24">
        <f t="shared" si="67"/>
        <v>0</v>
      </c>
      <c r="I397" s="24" t="s">
        <v>559</v>
      </c>
      <c r="J397" s="24" t="s">
        <v>559</v>
      </c>
    </row>
    <row r="398" spans="1:10" s="25" customFormat="1" ht="15.75">
      <c r="A398" s="62" t="s">
        <v>186</v>
      </c>
      <c r="B398" s="22" t="s">
        <v>38</v>
      </c>
      <c r="C398" s="22" t="s">
        <v>293</v>
      </c>
      <c r="D398" s="22" t="s">
        <v>118</v>
      </c>
      <c r="E398" s="24">
        <v>0</v>
      </c>
      <c r="F398" s="24">
        <v>0</v>
      </c>
      <c r="G398" s="24">
        <v>0</v>
      </c>
      <c r="H398" s="24">
        <f t="shared" si="67"/>
        <v>0</v>
      </c>
      <c r="I398" s="24" t="s">
        <v>559</v>
      </c>
      <c r="J398" s="24" t="s">
        <v>559</v>
      </c>
    </row>
    <row r="399" spans="1:10" s="25" customFormat="1" ht="15.75">
      <c r="A399" s="34" t="s">
        <v>139</v>
      </c>
      <c r="B399" s="22" t="s">
        <v>69</v>
      </c>
      <c r="C399" s="22" t="s">
        <v>146</v>
      </c>
      <c r="D399" s="22" t="s">
        <v>26</v>
      </c>
      <c r="E399" s="38">
        <f>E400+E409</f>
        <v>15012037.01</v>
      </c>
      <c r="F399" s="38">
        <f>F400+F409</f>
        <v>14303004.23</v>
      </c>
      <c r="G399" s="38">
        <f>G400+G409</f>
        <v>3350485.63</v>
      </c>
      <c r="H399" s="38">
        <f t="shared" si="67"/>
        <v>10952518.6</v>
      </c>
      <c r="I399" s="38">
        <f t="shared" ref="I399:I405" si="68">$G399/$E399*100</f>
        <v>22.32</v>
      </c>
      <c r="J399" s="38">
        <f t="shared" ref="J399:J405" si="69">$G399/$F399*100</f>
        <v>23.43</v>
      </c>
    </row>
    <row r="400" spans="1:10" s="36" customFormat="1" ht="47.25">
      <c r="A400" s="34" t="s">
        <v>338</v>
      </c>
      <c r="B400" s="22" t="s">
        <v>69</v>
      </c>
      <c r="C400" s="22" t="s">
        <v>10</v>
      </c>
      <c r="D400" s="22" t="s">
        <v>26</v>
      </c>
      <c r="E400" s="38">
        <f>E401</f>
        <v>11927150</v>
      </c>
      <c r="F400" s="38">
        <f>F401</f>
        <v>11969650</v>
      </c>
      <c r="G400" s="38">
        <f>G401</f>
        <v>3350485.63</v>
      </c>
      <c r="H400" s="38">
        <f t="shared" si="67"/>
        <v>8619164.3699999992</v>
      </c>
      <c r="I400" s="38">
        <f t="shared" si="68"/>
        <v>28.09</v>
      </c>
      <c r="J400" s="38">
        <f t="shared" si="69"/>
        <v>27.99</v>
      </c>
    </row>
    <row r="401" spans="1:10" s="36" customFormat="1" ht="63">
      <c r="A401" s="21" t="s">
        <v>347</v>
      </c>
      <c r="B401" s="37" t="s">
        <v>69</v>
      </c>
      <c r="C401" s="37" t="s">
        <v>17</v>
      </c>
      <c r="D401" s="37" t="s">
        <v>26</v>
      </c>
      <c r="E401" s="102">
        <f>E403+E407</f>
        <v>11927150</v>
      </c>
      <c r="F401" s="102">
        <f>F403+F407</f>
        <v>11969650</v>
      </c>
      <c r="G401" s="102">
        <f>G403+G407</f>
        <v>3350485.63</v>
      </c>
      <c r="H401" s="102">
        <f t="shared" si="67"/>
        <v>8619164.3699999992</v>
      </c>
      <c r="I401" s="102">
        <f t="shared" si="68"/>
        <v>28.09</v>
      </c>
      <c r="J401" s="102">
        <f t="shared" si="69"/>
        <v>27.99</v>
      </c>
    </row>
    <row r="402" spans="1:10" s="36" customFormat="1" ht="63">
      <c r="A402" s="21" t="s">
        <v>491</v>
      </c>
      <c r="B402" s="37" t="s">
        <v>69</v>
      </c>
      <c r="C402" s="37" t="s">
        <v>490</v>
      </c>
      <c r="D402" s="37" t="s">
        <v>26</v>
      </c>
      <c r="E402" s="38">
        <f t="shared" ref="E402:G403" si="70">E403+E404+E405</f>
        <v>23854300</v>
      </c>
      <c r="F402" s="38">
        <f t="shared" si="70"/>
        <v>23939300</v>
      </c>
      <c r="G402" s="38">
        <f t="shared" si="70"/>
        <v>6700971.2599999998</v>
      </c>
      <c r="H402" s="38">
        <f t="shared" si="67"/>
        <v>17238328.739999998</v>
      </c>
      <c r="I402" s="38">
        <f t="shared" si="68"/>
        <v>28.09</v>
      </c>
      <c r="J402" s="38">
        <f t="shared" si="69"/>
        <v>27.99</v>
      </c>
    </row>
    <row r="403" spans="1:10" s="36" customFormat="1" ht="47.25">
      <c r="A403" s="21" t="s">
        <v>111</v>
      </c>
      <c r="B403" s="37" t="s">
        <v>69</v>
      </c>
      <c r="C403" s="37" t="s">
        <v>348</v>
      </c>
      <c r="D403" s="37" t="s">
        <v>26</v>
      </c>
      <c r="E403" s="38">
        <f t="shared" si="70"/>
        <v>11927150</v>
      </c>
      <c r="F403" s="38">
        <f t="shared" si="70"/>
        <v>11969650</v>
      </c>
      <c r="G403" s="38">
        <f t="shared" si="70"/>
        <v>3350485.63</v>
      </c>
      <c r="H403" s="38">
        <f t="shared" si="67"/>
        <v>8619164.3699999992</v>
      </c>
      <c r="I403" s="38">
        <f t="shared" si="68"/>
        <v>28.09</v>
      </c>
      <c r="J403" s="38">
        <f t="shared" si="69"/>
        <v>27.99</v>
      </c>
    </row>
    <row r="404" spans="1:10" s="36" customFormat="1" ht="15.75">
      <c r="A404" s="26" t="s">
        <v>132</v>
      </c>
      <c r="B404" s="37" t="s">
        <v>69</v>
      </c>
      <c r="C404" s="37" t="s">
        <v>348</v>
      </c>
      <c r="D404" s="22" t="s">
        <v>133</v>
      </c>
      <c r="E404" s="24">
        <v>10411800</v>
      </c>
      <c r="F404" s="24">
        <v>10411800</v>
      </c>
      <c r="G404" s="24">
        <v>3090194.94</v>
      </c>
      <c r="H404" s="24">
        <f t="shared" si="67"/>
        <v>7321605.0599999996</v>
      </c>
      <c r="I404" s="24">
        <f t="shared" si="68"/>
        <v>29.68</v>
      </c>
      <c r="J404" s="24">
        <f t="shared" si="69"/>
        <v>29.68</v>
      </c>
    </row>
    <row r="405" spans="1:10" s="36" customFormat="1" ht="31.5">
      <c r="A405" s="26" t="s">
        <v>117</v>
      </c>
      <c r="B405" s="37" t="s">
        <v>69</v>
      </c>
      <c r="C405" s="37" t="s">
        <v>348</v>
      </c>
      <c r="D405" s="22" t="s">
        <v>118</v>
      </c>
      <c r="E405" s="24">
        <v>1515350</v>
      </c>
      <c r="F405" s="24">
        <v>1557850</v>
      </c>
      <c r="G405" s="24">
        <v>260290.69</v>
      </c>
      <c r="H405" s="24">
        <f t="shared" si="67"/>
        <v>1297559.31</v>
      </c>
      <c r="I405" s="24">
        <f t="shared" si="68"/>
        <v>17.18</v>
      </c>
      <c r="J405" s="24">
        <f t="shared" si="69"/>
        <v>16.71</v>
      </c>
    </row>
    <row r="406" spans="1:10" s="36" customFormat="1" ht="15.75">
      <c r="A406" s="26" t="s">
        <v>121</v>
      </c>
      <c r="B406" s="37" t="s">
        <v>69</v>
      </c>
      <c r="C406" s="37" t="s">
        <v>348</v>
      </c>
      <c r="D406" s="22" t="s">
        <v>134</v>
      </c>
      <c r="E406" s="24">
        <v>0</v>
      </c>
      <c r="F406" s="24">
        <v>0</v>
      </c>
      <c r="G406" s="24">
        <v>0</v>
      </c>
      <c r="H406" s="24">
        <f t="shared" si="67"/>
        <v>0</v>
      </c>
      <c r="I406" s="24" t="s">
        <v>559</v>
      </c>
      <c r="J406" s="24" t="s">
        <v>559</v>
      </c>
    </row>
    <row r="407" spans="1:10" s="36" customFormat="1" ht="47.25">
      <c r="A407" s="21" t="s">
        <v>116</v>
      </c>
      <c r="B407" s="37" t="s">
        <v>69</v>
      </c>
      <c r="C407" s="22" t="s">
        <v>349</v>
      </c>
      <c r="D407" s="22" t="s">
        <v>26</v>
      </c>
      <c r="E407" s="24">
        <f>E408</f>
        <v>0</v>
      </c>
      <c r="F407" s="24">
        <f>F408</f>
        <v>0</v>
      </c>
      <c r="G407" s="24">
        <f>G408</f>
        <v>0</v>
      </c>
      <c r="H407" s="24">
        <f t="shared" si="67"/>
        <v>0</v>
      </c>
      <c r="I407" s="24" t="s">
        <v>559</v>
      </c>
      <c r="J407" s="24" t="s">
        <v>559</v>
      </c>
    </row>
    <row r="408" spans="1:10" s="36" customFormat="1" ht="31.5">
      <c r="A408" s="26" t="s">
        <v>117</v>
      </c>
      <c r="B408" s="37" t="s">
        <v>69</v>
      </c>
      <c r="C408" s="22" t="s">
        <v>349</v>
      </c>
      <c r="D408" s="22" t="s">
        <v>118</v>
      </c>
      <c r="E408" s="24">
        <v>0</v>
      </c>
      <c r="F408" s="24">
        <v>0</v>
      </c>
      <c r="G408" s="24">
        <v>0</v>
      </c>
      <c r="H408" s="24">
        <f t="shared" si="67"/>
        <v>0</v>
      </c>
      <c r="I408" s="24" t="s">
        <v>559</v>
      </c>
      <c r="J408" s="24" t="s">
        <v>559</v>
      </c>
    </row>
    <row r="409" spans="1:10" s="36" customFormat="1" ht="78.75">
      <c r="A409" s="26" t="s">
        <v>353</v>
      </c>
      <c r="B409" s="22" t="s">
        <v>69</v>
      </c>
      <c r="C409" s="62" t="s">
        <v>351</v>
      </c>
      <c r="D409" s="22" t="s">
        <v>26</v>
      </c>
      <c r="E409" s="38">
        <f t="shared" ref="E409:G410" si="71">E410</f>
        <v>3084887.01</v>
      </c>
      <c r="F409" s="38">
        <f t="shared" si="71"/>
        <v>2333354.23</v>
      </c>
      <c r="G409" s="38">
        <f t="shared" si="71"/>
        <v>0</v>
      </c>
      <c r="H409" s="38">
        <f t="shared" si="67"/>
        <v>2333354.23</v>
      </c>
      <c r="I409" s="38">
        <f t="shared" ref="I409:I440" si="72">$G409/$E409*100</f>
        <v>0</v>
      </c>
      <c r="J409" s="38">
        <f t="shared" ref="J409:J440" si="73">$G409/$F409*100</f>
        <v>0</v>
      </c>
    </row>
    <row r="410" spans="1:10" s="36" customFormat="1" ht="63">
      <c r="A410" s="26" t="s">
        <v>504</v>
      </c>
      <c r="B410" s="22" t="s">
        <v>69</v>
      </c>
      <c r="C410" s="62" t="s">
        <v>350</v>
      </c>
      <c r="D410" s="22" t="s">
        <v>26</v>
      </c>
      <c r="E410" s="38">
        <f t="shared" si="71"/>
        <v>3084887.01</v>
      </c>
      <c r="F410" s="38">
        <f t="shared" si="71"/>
        <v>2333354.23</v>
      </c>
      <c r="G410" s="38">
        <f t="shared" si="71"/>
        <v>0</v>
      </c>
      <c r="H410" s="38">
        <f t="shared" si="67"/>
        <v>2333354.23</v>
      </c>
      <c r="I410" s="38">
        <f t="shared" si="72"/>
        <v>0</v>
      </c>
      <c r="J410" s="38">
        <f t="shared" si="73"/>
        <v>0</v>
      </c>
    </row>
    <row r="411" spans="1:10" s="36" customFormat="1" ht="63">
      <c r="A411" s="26" t="s">
        <v>352</v>
      </c>
      <c r="B411" s="22" t="s">
        <v>69</v>
      </c>
      <c r="C411" s="62" t="s">
        <v>264</v>
      </c>
      <c r="D411" s="22" t="s">
        <v>26</v>
      </c>
      <c r="E411" s="38">
        <f>E412+E414+E416</f>
        <v>3084887.01</v>
      </c>
      <c r="F411" s="38">
        <f>F412+F414+F416</f>
        <v>2333354.23</v>
      </c>
      <c r="G411" s="38">
        <f>G412+G414+G416</f>
        <v>0</v>
      </c>
      <c r="H411" s="38">
        <f t="shared" si="67"/>
        <v>2333354.23</v>
      </c>
      <c r="I411" s="38">
        <f t="shared" si="72"/>
        <v>0</v>
      </c>
      <c r="J411" s="38">
        <f t="shared" si="73"/>
        <v>0</v>
      </c>
    </row>
    <row r="412" spans="1:10" s="36" customFormat="1" ht="78.75">
      <c r="A412" s="34" t="s">
        <v>262</v>
      </c>
      <c r="B412" s="22" t="s">
        <v>69</v>
      </c>
      <c r="C412" s="62" t="s">
        <v>263</v>
      </c>
      <c r="D412" s="22" t="s">
        <v>26</v>
      </c>
      <c r="E412" s="38">
        <f>E413</f>
        <v>2929692.66</v>
      </c>
      <c r="F412" s="38">
        <f>F413</f>
        <v>2262383.6</v>
      </c>
      <c r="G412" s="38">
        <f>G413</f>
        <v>0</v>
      </c>
      <c r="H412" s="38">
        <f t="shared" si="67"/>
        <v>2262383.6</v>
      </c>
      <c r="I412" s="38">
        <f t="shared" si="72"/>
        <v>0</v>
      </c>
      <c r="J412" s="38">
        <f t="shared" si="73"/>
        <v>0</v>
      </c>
    </row>
    <row r="413" spans="1:10" s="36" customFormat="1" ht="31.5">
      <c r="A413" s="26" t="s">
        <v>117</v>
      </c>
      <c r="B413" s="22" t="s">
        <v>69</v>
      </c>
      <c r="C413" s="62" t="s">
        <v>263</v>
      </c>
      <c r="D413" s="22" t="s">
        <v>118</v>
      </c>
      <c r="E413" s="102">
        <v>2929692.66</v>
      </c>
      <c r="F413" s="102">
        <v>2262383.6</v>
      </c>
      <c r="G413" s="102">
        <v>0</v>
      </c>
      <c r="H413" s="101">
        <f t="shared" si="67"/>
        <v>2262383.6</v>
      </c>
      <c r="I413" s="101">
        <f t="shared" si="72"/>
        <v>0</v>
      </c>
      <c r="J413" s="101">
        <f t="shared" si="73"/>
        <v>0</v>
      </c>
    </row>
    <row r="414" spans="1:10" s="36" customFormat="1" ht="63">
      <c r="A414" s="26" t="s">
        <v>494</v>
      </c>
      <c r="B414" s="22" t="s">
        <v>69</v>
      </c>
      <c r="C414" s="62" t="s">
        <v>263</v>
      </c>
      <c r="D414" s="22" t="s">
        <v>26</v>
      </c>
      <c r="E414" s="38">
        <f>E415</f>
        <v>154194.35</v>
      </c>
      <c r="F414" s="38">
        <f>F415</f>
        <v>69970.63</v>
      </c>
      <c r="G414" s="38">
        <f>G415</f>
        <v>0</v>
      </c>
      <c r="H414" s="38">
        <f t="shared" si="67"/>
        <v>69970.63</v>
      </c>
      <c r="I414" s="38">
        <f t="shared" si="72"/>
        <v>0</v>
      </c>
      <c r="J414" s="38">
        <f t="shared" si="73"/>
        <v>0</v>
      </c>
    </row>
    <row r="415" spans="1:10" s="36" customFormat="1" ht="31.5">
      <c r="A415" s="26" t="s">
        <v>117</v>
      </c>
      <c r="B415" s="22" t="s">
        <v>69</v>
      </c>
      <c r="C415" s="62" t="s">
        <v>263</v>
      </c>
      <c r="D415" s="22" t="s">
        <v>118</v>
      </c>
      <c r="E415" s="38">
        <v>154194.35</v>
      </c>
      <c r="F415" s="38">
        <v>69970.63</v>
      </c>
      <c r="G415" s="38">
        <v>0</v>
      </c>
      <c r="H415" s="24">
        <f t="shared" si="67"/>
        <v>69970.63</v>
      </c>
      <c r="I415" s="24">
        <f t="shared" si="72"/>
        <v>0</v>
      </c>
      <c r="J415" s="24">
        <f t="shared" si="73"/>
        <v>0</v>
      </c>
    </row>
    <row r="416" spans="1:10" s="36" customFormat="1" ht="31.5">
      <c r="A416" s="26" t="s">
        <v>261</v>
      </c>
      <c r="B416" s="22" t="s">
        <v>69</v>
      </c>
      <c r="C416" s="62" t="s">
        <v>493</v>
      </c>
      <c r="D416" s="22" t="s">
        <v>26</v>
      </c>
      <c r="E416" s="38">
        <f>E417</f>
        <v>1000</v>
      </c>
      <c r="F416" s="38">
        <f>F417</f>
        <v>1000</v>
      </c>
      <c r="G416" s="38">
        <f>G417</f>
        <v>0</v>
      </c>
      <c r="H416" s="24">
        <f t="shared" si="67"/>
        <v>1000</v>
      </c>
      <c r="I416" s="24">
        <f t="shared" si="72"/>
        <v>0</v>
      </c>
      <c r="J416" s="24">
        <f t="shared" si="73"/>
        <v>0</v>
      </c>
    </row>
    <row r="417" spans="1:10" s="36" customFormat="1" ht="31.5">
      <c r="A417" s="26" t="s">
        <v>117</v>
      </c>
      <c r="B417" s="22" t="s">
        <v>69</v>
      </c>
      <c r="C417" s="62" t="s">
        <v>493</v>
      </c>
      <c r="D417" s="22" t="s">
        <v>118</v>
      </c>
      <c r="E417" s="38">
        <v>1000</v>
      </c>
      <c r="F417" s="38">
        <v>1000</v>
      </c>
      <c r="G417" s="38">
        <v>0</v>
      </c>
      <c r="H417" s="24">
        <f t="shared" si="67"/>
        <v>1000</v>
      </c>
      <c r="I417" s="24">
        <f t="shared" si="72"/>
        <v>0</v>
      </c>
      <c r="J417" s="24">
        <f t="shared" si="73"/>
        <v>0</v>
      </c>
    </row>
    <row r="418" spans="1:10" s="36" customFormat="1" ht="15.75">
      <c r="A418" s="43" t="s">
        <v>86</v>
      </c>
      <c r="B418" s="44" t="s">
        <v>88</v>
      </c>
      <c r="C418" s="43" t="s">
        <v>146</v>
      </c>
      <c r="D418" s="44" t="s">
        <v>26</v>
      </c>
      <c r="E418" s="45">
        <f t="shared" ref="E418:G422" si="74">E419</f>
        <v>300000</v>
      </c>
      <c r="F418" s="45">
        <f t="shared" si="74"/>
        <v>300000</v>
      </c>
      <c r="G418" s="45">
        <f t="shared" si="74"/>
        <v>0</v>
      </c>
      <c r="H418" s="45">
        <f t="shared" si="67"/>
        <v>300000</v>
      </c>
      <c r="I418" s="45">
        <f t="shared" si="72"/>
        <v>0</v>
      </c>
      <c r="J418" s="45">
        <f t="shared" si="73"/>
        <v>0</v>
      </c>
    </row>
    <row r="419" spans="1:10" s="36" customFormat="1" ht="15.75">
      <c r="A419" s="21" t="s">
        <v>87</v>
      </c>
      <c r="B419" s="22" t="s">
        <v>89</v>
      </c>
      <c r="C419" s="21" t="s">
        <v>146</v>
      </c>
      <c r="D419" s="22" t="s">
        <v>26</v>
      </c>
      <c r="E419" s="102">
        <f t="shared" si="74"/>
        <v>300000</v>
      </c>
      <c r="F419" s="102">
        <f t="shared" si="74"/>
        <v>300000</v>
      </c>
      <c r="G419" s="102">
        <f t="shared" si="74"/>
        <v>0</v>
      </c>
      <c r="H419" s="102">
        <f t="shared" si="67"/>
        <v>300000</v>
      </c>
      <c r="I419" s="102">
        <f t="shared" si="72"/>
        <v>0</v>
      </c>
      <c r="J419" s="102">
        <f t="shared" si="73"/>
        <v>0</v>
      </c>
    </row>
    <row r="420" spans="1:10" s="36" customFormat="1" ht="63">
      <c r="A420" s="21" t="s">
        <v>372</v>
      </c>
      <c r="B420" s="22" t="s">
        <v>89</v>
      </c>
      <c r="C420" s="21" t="s">
        <v>2</v>
      </c>
      <c r="D420" s="22" t="s">
        <v>26</v>
      </c>
      <c r="E420" s="24">
        <f t="shared" si="74"/>
        <v>300000</v>
      </c>
      <c r="F420" s="24">
        <f t="shared" si="74"/>
        <v>300000</v>
      </c>
      <c r="G420" s="24">
        <f t="shared" si="74"/>
        <v>0</v>
      </c>
      <c r="H420" s="24">
        <f t="shared" si="67"/>
        <v>300000</v>
      </c>
      <c r="I420" s="24">
        <f t="shared" si="72"/>
        <v>0</v>
      </c>
      <c r="J420" s="24">
        <f t="shared" si="73"/>
        <v>0</v>
      </c>
    </row>
    <row r="421" spans="1:10" s="36" customFormat="1" ht="47.25">
      <c r="A421" s="22" t="s">
        <v>373</v>
      </c>
      <c r="B421" s="22" t="s">
        <v>89</v>
      </c>
      <c r="C421" s="21" t="s">
        <v>3</v>
      </c>
      <c r="D421" s="22" t="s">
        <v>26</v>
      </c>
      <c r="E421" s="24">
        <f t="shared" si="74"/>
        <v>300000</v>
      </c>
      <c r="F421" s="24">
        <f t="shared" si="74"/>
        <v>300000</v>
      </c>
      <c r="G421" s="24">
        <f t="shared" si="74"/>
        <v>0</v>
      </c>
      <c r="H421" s="24">
        <f t="shared" si="67"/>
        <v>300000</v>
      </c>
      <c r="I421" s="24">
        <f t="shared" si="72"/>
        <v>0</v>
      </c>
      <c r="J421" s="24">
        <f t="shared" si="73"/>
        <v>0</v>
      </c>
    </row>
    <row r="422" spans="1:10" s="36" customFormat="1" ht="31.5">
      <c r="A422" s="26" t="s">
        <v>374</v>
      </c>
      <c r="B422" s="22" t="s">
        <v>89</v>
      </c>
      <c r="C422" s="21" t="s">
        <v>4</v>
      </c>
      <c r="D422" s="22" t="s">
        <v>26</v>
      </c>
      <c r="E422" s="101">
        <f t="shared" si="74"/>
        <v>300000</v>
      </c>
      <c r="F422" s="101">
        <f t="shared" si="74"/>
        <v>300000</v>
      </c>
      <c r="G422" s="101">
        <f t="shared" si="74"/>
        <v>0</v>
      </c>
      <c r="H422" s="101">
        <f t="shared" si="67"/>
        <v>300000</v>
      </c>
      <c r="I422" s="101">
        <f t="shared" si="72"/>
        <v>0</v>
      </c>
      <c r="J422" s="101">
        <f t="shared" si="73"/>
        <v>0</v>
      </c>
    </row>
    <row r="423" spans="1:10" s="36" customFormat="1" ht="31.5">
      <c r="A423" s="26" t="s">
        <v>117</v>
      </c>
      <c r="B423" s="22" t="s">
        <v>89</v>
      </c>
      <c r="C423" s="21" t="s">
        <v>4</v>
      </c>
      <c r="D423" s="22" t="s">
        <v>118</v>
      </c>
      <c r="E423" s="24">
        <v>300000</v>
      </c>
      <c r="F423" s="24">
        <v>300000</v>
      </c>
      <c r="G423" s="24">
        <v>0</v>
      </c>
      <c r="H423" s="24">
        <f t="shared" si="67"/>
        <v>300000</v>
      </c>
      <c r="I423" s="24">
        <f t="shared" si="72"/>
        <v>0</v>
      </c>
      <c r="J423" s="24">
        <f t="shared" si="73"/>
        <v>0</v>
      </c>
    </row>
    <row r="424" spans="1:10" s="36" customFormat="1" ht="15.75">
      <c r="A424" s="43" t="s">
        <v>57</v>
      </c>
      <c r="B424" s="73" t="s">
        <v>58</v>
      </c>
      <c r="C424" s="73" t="s">
        <v>146</v>
      </c>
      <c r="D424" s="73" t="s">
        <v>26</v>
      </c>
      <c r="E424" s="103">
        <f>E425+E431+E442+E467</f>
        <v>71433103</v>
      </c>
      <c r="F424" s="103">
        <f t="shared" ref="F424:G424" si="75">F425+F431+F442+F467</f>
        <v>72903026.239999995</v>
      </c>
      <c r="G424" s="103">
        <f t="shared" si="75"/>
        <v>3734102.11</v>
      </c>
      <c r="H424" s="103">
        <f t="shared" si="67"/>
        <v>69168924.129999995</v>
      </c>
      <c r="I424" s="103">
        <f t="shared" si="72"/>
        <v>5.23</v>
      </c>
      <c r="J424" s="103">
        <f t="shared" si="73"/>
        <v>5.12</v>
      </c>
    </row>
    <row r="425" spans="1:10" s="36" customFormat="1" ht="15.75">
      <c r="A425" s="22" t="s">
        <v>33</v>
      </c>
      <c r="B425" s="37" t="s">
        <v>48</v>
      </c>
      <c r="C425" s="37" t="s">
        <v>146</v>
      </c>
      <c r="D425" s="37" t="s">
        <v>26</v>
      </c>
      <c r="E425" s="101">
        <f t="shared" ref="E425:G426" si="76">E426</f>
        <v>3528000</v>
      </c>
      <c r="F425" s="101">
        <f t="shared" si="76"/>
        <v>3816000</v>
      </c>
      <c r="G425" s="101">
        <f t="shared" si="76"/>
        <v>542680.5</v>
      </c>
      <c r="H425" s="101">
        <f t="shared" si="67"/>
        <v>3273319.5</v>
      </c>
      <c r="I425" s="101">
        <f t="shared" si="72"/>
        <v>15.38</v>
      </c>
      <c r="J425" s="101">
        <f t="shared" si="73"/>
        <v>14.22</v>
      </c>
    </row>
    <row r="426" spans="1:10" s="36" customFormat="1" ht="47.25">
      <c r="A426" s="34" t="s">
        <v>333</v>
      </c>
      <c r="B426" s="37" t="s">
        <v>48</v>
      </c>
      <c r="C426" s="37" t="s">
        <v>5</v>
      </c>
      <c r="D426" s="37" t="s">
        <v>26</v>
      </c>
      <c r="E426" s="24">
        <f t="shared" si="76"/>
        <v>3528000</v>
      </c>
      <c r="F426" s="24">
        <f t="shared" si="76"/>
        <v>3816000</v>
      </c>
      <c r="G426" s="24">
        <f t="shared" si="76"/>
        <v>542680.5</v>
      </c>
      <c r="H426" s="24">
        <f t="shared" si="67"/>
        <v>3273319.5</v>
      </c>
      <c r="I426" s="24">
        <f t="shared" si="72"/>
        <v>15.38</v>
      </c>
      <c r="J426" s="24">
        <f t="shared" si="73"/>
        <v>14.22</v>
      </c>
    </row>
    <row r="427" spans="1:10" s="36" customFormat="1" ht="31.5">
      <c r="A427" s="52" t="s">
        <v>376</v>
      </c>
      <c r="B427" s="37" t="s">
        <v>48</v>
      </c>
      <c r="C427" s="37" t="s">
        <v>375</v>
      </c>
      <c r="D427" s="37" t="s">
        <v>26</v>
      </c>
      <c r="E427" s="24">
        <f>E429</f>
        <v>3528000</v>
      </c>
      <c r="F427" s="24">
        <f>F429</f>
        <v>3816000</v>
      </c>
      <c r="G427" s="24">
        <f>G429</f>
        <v>542680.5</v>
      </c>
      <c r="H427" s="24">
        <f t="shared" si="67"/>
        <v>3273319.5</v>
      </c>
      <c r="I427" s="24">
        <f t="shared" si="72"/>
        <v>15.38</v>
      </c>
      <c r="J427" s="24">
        <f t="shared" si="73"/>
        <v>14.22</v>
      </c>
    </row>
    <row r="428" spans="1:10" s="36" customFormat="1" ht="31.5">
      <c r="A428" s="21" t="s">
        <v>379</v>
      </c>
      <c r="B428" s="22" t="s">
        <v>48</v>
      </c>
      <c r="C428" s="22" t="s">
        <v>378</v>
      </c>
      <c r="D428" s="22" t="s">
        <v>26</v>
      </c>
      <c r="E428" s="24">
        <f t="shared" ref="E428:G429" si="77">E429</f>
        <v>3528000</v>
      </c>
      <c r="F428" s="24">
        <f t="shared" si="77"/>
        <v>3816000</v>
      </c>
      <c r="G428" s="24">
        <f t="shared" si="77"/>
        <v>542680.5</v>
      </c>
      <c r="H428" s="24">
        <f t="shared" si="67"/>
        <v>3273319.5</v>
      </c>
      <c r="I428" s="24">
        <f t="shared" si="72"/>
        <v>15.38</v>
      </c>
      <c r="J428" s="24">
        <f t="shared" si="73"/>
        <v>14.22</v>
      </c>
    </row>
    <row r="429" spans="1:10" s="36" customFormat="1" ht="15.75">
      <c r="A429" s="21" t="s">
        <v>105</v>
      </c>
      <c r="B429" s="22" t="s">
        <v>48</v>
      </c>
      <c r="C429" s="22" t="s">
        <v>377</v>
      </c>
      <c r="D429" s="22" t="s">
        <v>26</v>
      </c>
      <c r="E429" s="24">
        <f t="shared" si="77"/>
        <v>3528000</v>
      </c>
      <c r="F429" s="24">
        <f t="shared" si="77"/>
        <v>3816000</v>
      </c>
      <c r="G429" s="24">
        <f t="shared" si="77"/>
        <v>542680.5</v>
      </c>
      <c r="H429" s="24">
        <f t="shared" si="67"/>
        <v>3273319.5</v>
      </c>
      <c r="I429" s="24">
        <f t="shared" si="72"/>
        <v>15.38</v>
      </c>
      <c r="J429" s="24">
        <f t="shared" si="73"/>
        <v>14.22</v>
      </c>
    </row>
    <row r="430" spans="1:10" s="36" customFormat="1" ht="31.5">
      <c r="A430" s="21" t="s">
        <v>126</v>
      </c>
      <c r="B430" s="22" t="s">
        <v>48</v>
      </c>
      <c r="C430" s="22" t="s">
        <v>377</v>
      </c>
      <c r="D430" s="22" t="s">
        <v>127</v>
      </c>
      <c r="E430" s="24">
        <v>3528000</v>
      </c>
      <c r="F430" s="24">
        <v>3816000</v>
      </c>
      <c r="G430" s="24">
        <v>542680.5</v>
      </c>
      <c r="H430" s="24">
        <f t="shared" si="67"/>
        <v>3273319.5</v>
      </c>
      <c r="I430" s="24">
        <f t="shared" si="72"/>
        <v>15.38</v>
      </c>
      <c r="J430" s="24">
        <f t="shared" si="73"/>
        <v>14.22</v>
      </c>
    </row>
    <row r="431" spans="1:10" s="36" customFormat="1" ht="15.75">
      <c r="A431" s="21" t="s">
        <v>84</v>
      </c>
      <c r="B431" s="22" t="s">
        <v>85</v>
      </c>
      <c r="C431" s="22" t="s">
        <v>146</v>
      </c>
      <c r="D431" s="22" t="s">
        <v>26</v>
      </c>
      <c r="E431" s="24">
        <f>E432</f>
        <v>3904200</v>
      </c>
      <c r="F431" s="24">
        <f>F432</f>
        <v>3904200</v>
      </c>
      <c r="G431" s="24">
        <f>G432</f>
        <v>320000</v>
      </c>
      <c r="H431" s="24">
        <f t="shared" si="67"/>
        <v>3584200</v>
      </c>
      <c r="I431" s="24">
        <f t="shared" si="72"/>
        <v>8.1999999999999993</v>
      </c>
      <c r="J431" s="24">
        <f t="shared" si="73"/>
        <v>8.1999999999999993</v>
      </c>
    </row>
    <row r="432" spans="1:10" s="36" customFormat="1" ht="47.25">
      <c r="A432" s="21" t="s">
        <v>501</v>
      </c>
      <c r="B432" s="22" t="s">
        <v>85</v>
      </c>
      <c r="C432" s="22" t="s">
        <v>0</v>
      </c>
      <c r="D432" s="22" t="s">
        <v>26</v>
      </c>
      <c r="E432" s="38">
        <f>E433+E438</f>
        <v>3904200</v>
      </c>
      <c r="F432" s="38">
        <f>F433+F438</f>
        <v>3904200</v>
      </c>
      <c r="G432" s="38">
        <f>G433+G438</f>
        <v>320000</v>
      </c>
      <c r="H432" s="38">
        <f t="shared" si="67"/>
        <v>3584200</v>
      </c>
      <c r="I432" s="38">
        <f t="shared" si="72"/>
        <v>8.1999999999999993</v>
      </c>
      <c r="J432" s="38">
        <f t="shared" si="73"/>
        <v>8.1999999999999993</v>
      </c>
    </row>
    <row r="433" spans="1:10" s="36" customFormat="1" ht="31.5">
      <c r="A433" s="21" t="s">
        <v>328</v>
      </c>
      <c r="B433" s="22" t="s">
        <v>85</v>
      </c>
      <c r="C433" s="22" t="s">
        <v>21</v>
      </c>
      <c r="D433" s="37" t="s">
        <v>26</v>
      </c>
      <c r="E433" s="38">
        <f>E435</f>
        <v>874200</v>
      </c>
      <c r="F433" s="38">
        <f>F435</f>
        <v>874200</v>
      </c>
      <c r="G433" s="38">
        <f>G435</f>
        <v>40000</v>
      </c>
      <c r="H433" s="38">
        <f t="shared" si="67"/>
        <v>834200</v>
      </c>
      <c r="I433" s="38">
        <f t="shared" si="72"/>
        <v>4.58</v>
      </c>
      <c r="J433" s="38">
        <f t="shared" si="73"/>
        <v>4.58</v>
      </c>
    </row>
    <row r="434" spans="1:10" s="36" customFormat="1" ht="47.25">
      <c r="A434" s="34" t="s">
        <v>332</v>
      </c>
      <c r="B434" s="35" t="s">
        <v>85</v>
      </c>
      <c r="C434" s="35" t="s">
        <v>331</v>
      </c>
      <c r="D434" s="35" t="s">
        <v>26</v>
      </c>
      <c r="E434" s="24">
        <f t="shared" ref="E434:G436" si="78">E435</f>
        <v>874200</v>
      </c>
      <c r="F434" s="24">
        <f t="shared" si="78"/>
        <v>874200</v>
      </c>
      <c r="G434" s="24">
        <f t="shared" si="78"/>
        <v>40000</v>
      </c>
      <c r="H434" s="24">
        <f t="shared" si="67"/>
        <v>834200</v>
      </c>
      <c r="I434" s="24">
        <f t="shared" si="72"/>
        <v>4.58</v>
      </c>
      <c r="J434" s="24">
        <f t="shared" si="73"/>
        <v>4.58</v>
      </c>
    </row>
    <row r="435" spans="1:10" s="36" customFormat="1" ht="31.5">
      <c r="A435" s="60" t="s">
        <v>480</v>
      </c>
      <c r="B435" s="22" t="s">
        <v>85</v>
      </c>
      <c r="C435" s="35" t="s">
        <v>331</v>
      </c>
      <c r="D435" s="22" t="s">
        <v>26</v>
      </c>
      <c r="E435" s="24">
        <f t="shared" si="78"/>
        <v>874200</v>
      </c>
      <c r="F435" s="24">
        <f t="shared" si="78"/>
        <v>874200</v>
      </c>
      <c r="G435" s="24">
        <f t="shared" si="78"/>
        <v>40000</v>
      </c>
      <c r="H435" s="24">
        <f t="shared" si="67"/>
        <v>834200</v>
      </c>
      <c r="I435" s="24">
        <f t="shared" si="72"/>
        <v>4.58</v>
      </c>
      <c r="J435" s="24">
        <f t="shared" si="73"/>
        <v>4.58</v>
      </c>
    </row>
    <row r="436" spans="1:10" s="36" customFormat="1" ht="31.5">
      <c r="A436" s="34" t="s">
        <v>285</v>
      </c>
      <c r="B436" s="35" t="s">
        <v>85</v>
      </c>
      <c r="C436" s="23" t="s">
        <v>507</v>
      </c>
      <c r="D436" s="22" t="s">
        <v>26</v>
      </c>
      <c r="E436" s="38">
        <f t="shared" si="78"/>
        <v>874200</v>
      </c>
      <c r="F436" s="38">
        <f t="shared" si="78"/>
        <v>874200</v>
      </c>
      <c r="G436" s="38">
        <f t="shared" si="78"/>
        <v>40000</v>
      </c>
      <c r="H436" s="38">
        <f t="shared" si="67"/>
        <v>834200</v>
      </c>
      <c r="I436" s="38">
        <f t="shared" si="72"/>
        <v>4.58</v>
      </c>
      <c r="J436" s="38">
        <f t="shared" si="73"/>
        <v>4.58</v>
      </c>
    </row>
    <row r="437" spans="1:10" s="36" customFormat="1" ht="31.5">
      <c r="A437" s="21" t="s">
        <v>193</v>
      </c>
      <c r="B437" s="35" t="s">
        <v>85</v>
      </c>
      <c r="C437" s="23" t="s">
        <v>507</v>
      </c>
      <c r="D437" s="22" t="s">
        <v>129</v>
      </c>
      <c r="E437" s="24">
        <v>874200</v>
      </c>
      <c r="F437" s="24">
        <v>874200</v>
      </c>
      <c r="G437" s="24">
        <v>40000</v>
      </c>
      <c r="H437" s="24">
        <f t="shared" si="67"/>
        <v>834200</v>
      </c>
      <c r="I437" s="24">
        <f t="shared" si="72"/>
        <v>4.58</v>
      </c>
      <c r="J437" s="24">
        <f t="shared" si="73"/>
        <v>4.58</v>
      </c>
    </row>
    <row r="438" spans="1:10" s="36" customFormat="1" ht="15.75">
      <c r="A438" s="60" t="s">
        <v>496</v>
      </c>
      <c r="B438" s="35" t="s">
        <v>85</v>
      </c>
      <c r="C438" s="35" t="s">
        <v>174</v>
      </c>
      <c r="D438" s="35" t="s">
        <v>26</v>
      </c>
      <c r="E438" s="24">
        <f t="shared" ref="E438:G440" si="79">E439</f>
        <v>3030000</v>
      </c>
      <c r="F438" s="24">
        <f t="shared" si="79"/>
        <v>3030000</v>
      </c>
      <c r="G438" s="24">
        <f t="shared" si="79"/>
        <v>280000</v>
      </c>
      <c r="H438" s="24">
        <f t="shared" si="67"/>
        <v>2750000</v>
      </c>
      <c r="I438" s="24">
        <f t="shared" si="72"/>
        <v>9.24</v>
      </c>
      <c r="J438" s="24">
        <f t="shared" si="73"/>
        <v>9.24</v>
      </c>
    </row>
    <row r="439" spans="1:10" s="36" customFormat="1" ht="15.75">
      <c r="A439" s="60" t="s">
        <v>282</v>
      </c>
      <c r="B439" s="35" t="s">
        <v>85</v>
      </c>
      <c r="C439" s="35" t="s">
        <v>195</v>
      </c>
      <c r="D439" s="35" t="s">
        <v>26</v>
      </c>
      <c r="E439" s="24">
        <f t="shared" si="79"/>
        <v>3030000</v>
      </c>
      <c r="F439" s="24">
        <f t="shared" si="79"/>
        <v>3030000</v>
      </c>
      <c r="G439" s="24">
        <f t="shared" si="79"/>
        <v>280000</v>
      </c>
      <c r="H439" s="24">
        <f t="shared" si="67"/>
        <v>2750000</v>
      </c>
      <c r="I439" s="24">
        <f t="shared" si="72"/>
        <v>9.24</v>
      </c>
      <c r="J439" s="24">
        <f t="shared" si="73"/>
        <v>9.24</v>
      </c>
    </row>
    <row r="440" spans="1:10" s="36" customFormat="1" ht="94.5">
      <c r="A440" s="34" t="s">
        <v>192</v>
      </c>
      <c r="B440" s="35" t="s">
        <v>85</v>
      </c>
      <c r="C440" s="35" t="s">
        <v>238</v>
      </c>
      <c r="D440" s="35" t="s">
        <v>26</v>
      </c>
      <c r="E440" s="24">
        <f t="shared" si="79"/>
        <v>3030000</v>
      </c>
      <c r="F440" s="24">
        <f t="shared" si="79"/>
        <v>3030000</v>
      </c>
      <c r="G440" s="24">
        <f t="shared" si="79"/>
        <v>280000</v>
      </c>
      <c r="H440" s="24">
        <f t="shared" si="67"/>
        <v>2750000</v>
      </c>
      <c r="I440" s="24">
        <f t="shared" si="72"/>
        <v>9.24</v>
      </c>
      <c r="J440" s="24">
        <f t="shared" si="73"/>
        <v>9.24</v>
      </c>
    </row>
    <row r="441" spans="1:10" s="36" customFormat="1" ht="31.5">
      <c r="A441" s="34" t="s">
        <v>193</v>
      </c>
      <c r="B441" s="35" t="s">
        <v>85</v>
      </c>
      <c r="C441" s="35" t="s">
        <v>238</v>
      </c>
      <c r="D441" s="35" t="s">
        <v>129</v>
      </c>
      <c r="E441" s="41">
        <v>3030000</v>
      </c>
      <c r="F441" s="41">
        <v>3030000</v>
      </c>
      <c r="G441" s="41">
        <v>280000</v>
      </c>
      <c r="H441" s="41">
        <f t="shared" si="67"/>
        <v>2750000</v>
      </c>
      <c r="I441" s="41">
        <f t="shared" ref="I441:I472" si="80">$G441/$E441*100</f>
        <v>9.24</v>
      </c>
      <c r="J441" s="41">
        <f t="shared" ref="J441:J472" si="81">$G441/$F441*100</f>
        <v>9.24</v>
      </c>
    </row>
    <row r="442" spans="1:10" s="36" customFormat="1" ht="15.75">
      <c r="A442" s="22" t="s">
        <v>70</v>
      </c>
      <c r="B442" s="22" t="s">
        <v>71</v>
      </c>
      <c r="C442" s="22" t="s">
        <v>146</v>
      </c>
      <c r="D442" s="37" t="s">
        <v>26</v>
      </c>
      <c r="E442" s="38">
        <f>E443+E454</f>
        <v>60894924.840000004</v>
      </c>
      <c r="F442" s="38">
        <f>F443+F454</f>
        <v>61289131.170000002</v>
      </c>
      <c r="G442" s="38">
        <f>G443+G454</f>
        <v>2587477.61</v>
      </c>
      <c r="H442" s="38">
        <f t="shared" si="67"/>
        <v>58701653.560000002</v>
      </c>
      <c r="I442" s="38">
        <f t="shared" si="80"/>
        <v>4.25</v>
      </c>
      <c r="J442" s="38">
        <f t="shared" si="81"/>
        <v>4.22</v>
      </c>
    </row>
    <row r="443" spans="1:10" s="36" customFormat="1" ht="47.25">
      <c r="A443" s="34" t="s">
        <v>333</v>
      </c>
      <c r="B443" s="37" t="s">
        <v>71</v>
      </c>
      <c r="C443" s="37" t="s">
        <v>5</v>
      </c>
      <c r="D443" s="37" t="s">
        <v>26</v>
      </c>
      <c r="E443" s="38">
        <f>E444</f>
        <v>19410051.969999999</v>
      </c>
      <c r="F443" s="38">
        <f>F444</f>
        <v>19410051.969999999</v>
      </c>
      <c r="G443" s="38">
        <f>G444</f>
        <v>2587477.61</v>
      </c>
      <c r="H443" s="38">
        <f t="shared" si="67"/>
        <v>16822574.359999999</v>
      </c>
      <c r="I443" s="38">
        <f t="shared" si="80"/>
        <v>13.33</v>
      </c>
      <c r="J443" s="38">
        <f t="shared" si="81"/>
        <v>13.33</v>
      </c>
    </row>
    <row r="444" spans="1:10" s="36" customFormat="1" ht="15.75">
      <c r="A444" s="34" t="s">
        <v>23</v>
      </c>
      <c r="B444" s="22" t="s">
        <v>71</v>
      </c>
      <c r="C444" s="22" t="s">
        <v>334</v>
      </c>
      <c r="D444" s="37" t="s">
        <v>26</v>
      </c>
      <c r="E444" s="38">
        <f>E445+E450</f>
        <v>19410051.969999999</v>
      </c>
      <c r="F444" s="38">
        <f t="shared" ref="F444:G444" si="82">F445+F450</f>
        <v>19410051.969999999</v>
      </c>
      <c r="G444" s="38">
        <f t="shared" si="82"/>
        <v>2587477.61</v>
      </c>
      <c r="H444" s="38">
        <f t="shared" si="67"/>
        <v>16822574.359999999</v>
      </c>
      <c r="I444" s="38">
        <f t="shared" si="80"/>
        <v>13.33</v>
      </c>
      <c r="J444" s="38">
        <f t="shared" si="81"/>
        <v>13.33</v>
      </c>
    </row>
    <row r="445" spans="1:10" s="36" customFormat="1" ht="47.25">
      <c r="A445" s="21" t="s">
        <v>380</v>
      </c>
      <c r="B445" s="22" t="s">
        <v>71</v>
      </c>
      <c r="C445" s="22" t="s">
        <v>335</v>
      </c>
      <c r="D445" s="22" t="s">
        <v>26</v>
      </c>
      <c r="E445" s="101">
        <f>E446</f>
        <v>13962739.970000001</v>
      </c>
      <c r="F445" s="101">
        <f>F446</f>
        <v>13962739.970000001</v>
      </c>
      <c r="G445" s="101">
        <f>G446</f>
        <v>2076947.65</v>
      </c>
      <c r="H445" s="101">
        <f t="shared" si="67"/>
        <v>11885792.32</v>
      </c>
      <c r="I445" s="101">
        <f t="shared" si="80"/>
        <v>14.87</v>
      </c>
      <c r="J445" s="101">
        <f t="shared" si="81"/>
        <v>14.87</v>
      </c>
    </row>
    <row r="446" spans="1:10" s="36" customFormat="1" ht="94.5">
      <c r="A446" s="34" t="s">
        <v>230</v>
      </c>
      <c r="B446" s="35" t="s">
        <v>71</v>
      </c>
      <c r="C446" s="35" t="s">
        <v>485</v>
      </c>
      <c r="D446" s="63" t="s">
        <v>26</v>
      </c>
      <c r="E446" s="24">
        <f>E447+E448+E449</f>
        <v>13962739.970000001</v>
      </c>
      <c r="F446" s="24">
        <f>F447+F448+F449</f>
        <v>13962739.970000001</v>
      </c>
      <c r="G446" s="24">
        <f>G447+G448+G449</f>
        <v>2076947.65</v>
      </c>
      <c r="H446" s="24">
        <f t="shared" si="67"/>
        <v>11885792.32</v>
      </c>
      <c r="I446" s="24">
        <f t="shared" si="80"/>
        <v>14.87</v>
      </c>
      <c r="J446" s="24">
        <f t="shared" si="81"/>
        <v>14.87</v>
      </c>
    </row>
    <row r="447" spans="1:10" s="36" customFormat="1" ht="31.5">
      <c r="A447" s="57" t="s">
        <v>117</v>
      </c>
      <c r="B447" s="35" t="s">
        <v>71</v>
      </c>
      <c r="C447" s="35" t="s">
        <v>485</v>
      </c>
      <c r="D447" s="63" t="s">
        <v>118</v>
      </c>
      <c r="E447" s="24">
        <v>160000</v>
      </c>
      <c r="F447" s="24">
        <v>160000</v>
      </c>
      <c r="G447" s="24">
        <v>0</v>
      </c>
      <c r="H447" s="24">
        <f t="shared" si="67"/>
        <v>160000</v>
      </c>
      <c r="I447" s="24">
        <f t="shared" si="80"/>
        <v>0</v>
      </c>
      <c r="J447" s="24">
        <f t="shared" si="81"/>
        <v>0</v>
      </c>
    </row>
    <row r="448" spans="1:10" s="36" customFormat="1" ht="31.5">
      <c r="A448" s="34" t="s">
        <v>126</v>
      </c>
      <c r="B448" s="35" t="s">
        <v>71</v>
      </c>
      <c r="C448" s="35" t="s">
        <v>485</v>
      </c>
      <c r="D448" s="63" t="s">
        <v>127</v>
      </c>
      <c r="E448" s="24">
        <v>9756747.1699999999</v>
      </c>
      <c r="F448" s="24">
        <v>9756747.1699999999</v>
      </c>
      <c r="G448" s="24">
        <v>1809087.6</v>
      </c>
      <c r="H448" s="24">
        <f t="shared" si="67"/>
        <v>7947659.5700000003</v>
      </c>
      <c r="I448" s="24">
        <f t="shared" si="80"/>
        <v>18.54</v>
      </c>
      <c r="J448" s="24">
        <f t="shared" si="81"/>
        <v>18.54</v>
      </c>
    </row>
    <row r="449" spans="1:10" s="36" customFormat="1" ht="31.5">
      <c r="A449" s="61" t="s">
        <v>126</v>
      </c>
      <c r="B449" s="35" t="s">
        <v>71</v>
      </c>
      <c r="C449" s="35" t="s">
        <v>485</v>
      </c>
      <c r="D449" s="63" t="s">
        <v>129</v>
      </c>
      <c r="E449" s="24">
        <v>4045992.8</v>
      </c>
      <c r="F449" s="24">
        <v>4045992.8</v>
      </c>
      <c r="G449" s="24">
        <v>267860.05</v>
      </c>
      <c r="H449" s="24">
        <f t="shared" si="67"/>
        <v>3778132.75</v>
      </c>
      <c r="I449" s="24">
        <f t="shared" si="80"/>
        <v>6.62</v>
      </c>
      <c r="J449" s="24">
        <f t="shared" si="81"/>
        <v>6.62</v>
      </c>
    </row>
    <row r="450" spans="1:10" s="36" customFormat="1" ht="31.5">
      <c r="A450" s="21" t="s">
        <v>336</v>
      </c>
      <c r="B450" s="22" t="s">
        <v>71</v>
      </c>
      <c r="C450" s="22" t="s">
        <v>381</v>
      </c>
      <c r="D450" s="37" t="s">
        <v>26</v>
      </c>
      <c r="E450" s="38">
        <f>E451</f>
        <v>5447312</v>
      </c>
      <c r="F450" s="38">
        <f>F451</f>
        <v>5447312</v>
      </c>
      <c r="G450" s="38">
        <f>G451</f>
        <v>510529.96</v>
      </c>
      <c r="H450" s="38">
        <f t="shared" si="67"/>
        <v>4936782.04</v>
      </c>
      <c r="I450" s="38">
        <f t="shared" si="80"/>
        <v>9.3699999999999992</v>
      </c>
      <c r="J450" s="38">
        <f t="shared" si="81"/>
        <v>9.3699999999999992</v>
      </c>
    </row>
    <row r="451" spans="1:10" s="36" customFormat="1" ht="78.75">
      <c r="A451" s="21" t="s">
        <v>24</v>
      </c>
      <c r="B451" s="22" t="s">
        <v>71</v>
      </c>
      <c r="C451" s="22" t="s">
        <v>382</v>
      </c>
      <c r="D451" s="37" t="s">
        <v>26</v>
      </c>
      <c r="E451" s="38">
        <f>E452+E453</f>
        <v>5447312</v>
      </c>
      <c r="F451" s="38">
        <f>F452+F453</f>
        <v>5447312</v>
      </c>
      <c r="G451" s="38">
        <f>G452+G453</f>
        <v>510529.96</v>
      </c>
      <c r="H451" s="38">
        <f t="shared" si="67"/>
        <v>4936782.04</v>
      </c>
      <c r="I451" s="38">
        <f t="shared" si="80"/>
        <v>9.3699999999999992</v>
      </c>
      <c r="J451" s="38">
        <f t="shared" si="81"/>
        <v>9.3699999999999992</v>
      </c>
    </row>
    <row r="452" spans="1:10" s="36" customFormat="1" ht="31.5">
      <c r="A452" s="26" t="s">
        <v>117</v>
      </c>
      <c r="B452" s="22" t="s">
        <v>71</v>
      </c>
      <c r="C452" s="22" t="s">
        <v>382</v>
      </c>
      <c r="D452" s="37" t="s">
        <v>118</v>
      </c>
      <c r="E452" s="38">
        <v>40000</v>
      </c>
      <c r="F452" s="38">
        <v>40000</v>
      </c>
      <c r="G452" s="38">
        <v>7009.76</v>
      </c>
      <c r="H452" s="38">
        <f t="shared" si="67"/>
        <v>32990.239999999998</v>
      </c>
      <c r="I452" s="38">
        <f t="shared" si="80"/>
        <v>17.52</v>
      </c>
      <c r="J452" s="38">
        <f t="shared" si="81"/>
        <v>17.52</v>
      </c>
    </row>
    <row r="453" spans="1:10" s="36" customFormat="1" ht="31.5">
      <c r="A453" s="21" t="s">
        <v>193</v>
      </c>
      <c r="B453" s="22" t="s">
        <v>71</v>
      </c>
      <c r="C453" s="22" t="s">
        <v>382</v>
      </c>
      <c r="D453" s="37" t="s">
        <v>129</v>
      </c>
      <c r="E453" s="54">
        <v>5407312</v>
      </c>
      <c r="F453" s="54">
        <v>5407312</v>
      </c>
      <c r="G453" s="54">
        <v>503520.2</v>
      </c>
      <c r="H453" s="54">
        <f t="shared" si="67"/>
        <v>4903791.8</v>
      </c>
      <c r="I453" s="54">
        <f t="shared" si="80"/>
        <v>9.31</v>
      </c>
      <c r="J453" s="54">
        <f t="shared" si="81"/>
        <v>9.31</v>
      </c>
    </row>
    <row r="454" spans="1:10" s="36" customFormat="1" ht="63">
      <c r="A454" s="34" t="s">
        <v>383</v>
      </c>
      <c r="B454" s="22" t="s">
        <v>71</v>
      </c>
      <c r="C454" s="22" t="s">
        <v>167</v>
      </c>
      <c r="D454" s="22" t="s">
        <v>26</v>
      </c>
      <c r="E454" s="38">
        <f>E455+E461</f>
        <v>41484872.869999997</v>
      </c>
      <c r="F454" s="38">
        <f>F455+F461</f>
        <v>41879079.200000003</v>
      </c>
      <c r="G454" s="38">
        <f>G455+G461</f>
        <v>0</v>
      </c>
      <c r="H454" s="38">
        <f t="shared" si="67"/>
        <v>41879079.200000003</v>
      </c>
      <c r="I454" s="38">
        <f t="shared" si="80"/>
        <v>0</v>
      </c>
      <c r="J454" s="38">
        <f t="shared" si="81"/>
        <v>0</v>
      </c>
    </row>
    <row r="455" spans="1:10" s="36" customFormat="1" ht="31.5">
      <c r="A455" s="34" t="s">
        <v>384</v>
      </c>
      <c r="B455" s="22" t="s">
        <v>71</v>
      </c>
      <c r="C455" s="22" t="s">
        <v>6</v>
      </c>
      <c r="D455" s="22" t="s">
        <v>26</v>
      </c>
      <c r="E455" s="38">
        <f>E456</f>
        <v>6366471.4699999997</v>
      </c>
      <c r="F455" s="38">
        <f>F456</f>
        <v>7679975</v>
      </c>
      <c r="G455" s="38">
        <f>G456</f>
        <v>0</v>
      </c>
      <c r="H455" s="38">
        <f t="shared" si="67"/>
        <v>7679975</v>
      </c>
      <c r="I455" s="38">
        <f t="shared" si="80"/>
        <v>0</v>
      </c>
      <c r="J455" s="38">
        <f t="shared" si="81"/>
        <v>0</v>
      </c>
    </row>
    <row r="456" spans="1:10" s="36" customFormat="1" ht="31.5">
      <c r="A456" s="34" t="s">
        <v>477</v>
      </c>
      <c r="B456" s="22" t="s">
        <v>71</v>
      </c>
      <c r="C456" s="22" t="s">
        <v>385</v>
      </c>
      <c r="D456" s="22" t="s">
        <v>26</v>
      </c>
      <c r="E456" s="38">
        <f>E457+E459</f>
        <v>6366471.4699999997</v>
      </c>
      <c r="F456" s="38">
        <f>F457+F459</f>
        <v>7679975</v>
      </c>
      <c r="G456" s="38">
        <f>G457+G459</f>
        <v>0</v>
      </c>
      <c r="H456" s="38">
        <f t="shared" ref="H456:H518" si="83">$F456-$G456</f>
        <v>7679975</v>
      </c>
      <c r="I456" s="38">
        <f t="shared" si="80"/>
        <v>0</v>
      </c>
      <c r="J456" s="38">
        <f t="shared" si="81"/>
        <v>0</v>
      </c>
    </row>
    <row r="457" spans="1:10" s="36" customFormat="1" ht="63">
      <c r="A457" s="34" t="s">
        <v>251</v>
      </c>
      <c r="B457" s="22" t="s">
        <v>71</v>
      </c>
      <c r="C457" s="22" t="s">
        <v>185</v>
      </c>
      <c r="D457" s="22" t="s">
        <v>26</v>
      </c>
      <c r="E457" s="38">
        <f>E458</f>
        <v>4715904.79</v>
      </c>
      <c r="F457" s="38">
        <f>F458</f>
        <v>6029408.3200000003</v>
      </c>
      <c r="G457" s="38">
        <f>G458</f>
        <v>0</v>
      </c>
      <c r="H457" s="38">
        <f t="shared" si="83"/>
        <v>6029408.3200000003</v>
      </c>
      <c r="I457" s="38">
        <f t="shared" si="80"/>
        <v>0</v>
      </c>
      <c r="J457" s="38">
        <f t="shared" si="81"/>
        <v>0</v>
      </c>
    </row>
    <row r="458" spans="1:10" s="36" customFormat="1" ht="31.5">
      <c r="A458" s="21" t="s">
        <v>128</v>
      </c>
      <c r="B458" s="22" t="s">
        <v>71</v>
      </c>
      <c r="C458" s="22" t="s">
        <v>185</v>
      </c>
      <c r="D458" s="22" t="s">
        <v>129</v>
      </c>
      <c r="E458" s="54">
        <v>4715904.79</v>
      </c>
      <c r="F458" s="54">
        <v>6029408.3200000003</v>
      </c>
      <c r="G458" s="54">
        <v>0</v>
      </c>
      <c r="H458" s="54">
        <f t="shared" si="83"/>
        <v>6029408.3200000003</v>
      </c>
      <c r="I458" s="54">
        <f t="shared" si="80"/>
        <v>0</v>
      </c>
      <c r="J458" s="54">
        <f t="shared" si="81"/>
        <v>0</v>
      </c>
    </row>
    <row r="459" spans="1:10" s="36" customFormat="1" ht="47.25">
      <c r="A459" s="21" t="s">
        <v>252</v>
      </c>
      <c r="B459" s="22" t="s">
        <v>71</v>
      </c>
      <c r="C459" s="22" t="s">
        <v>185</v>
      </c>
      <c r="D459" s="22" t="s">
        <v>26</v>
      </c>
      <c r="E459" s="24">
        <f>E460</f>
        <v>1650566.68</v>
      </c>
      <c r="F459" s="24">
        <f>F460</f>
        <v>1650566.68</v>
      </c>
      <c r="G459" s="24">
        <f>G460</f>
        <v>0</v>
      </c>
      <c r="H459" s="24">
        <f t="shared" si="83"/>
        <v>1650566.68</v>
      </c>
      <c r="I459" s="24">
        <f t="shared" si="80"/>
        <v>0</v>
      </c>
      <c r="J459" s="24">
        <f t="shared" si="81"/>
        <v>0</v>
      </c>
    </row>
    <row r="460" spans="1:10" s="36" customFormat="1" ht="31.5">
      <c r="A460" s="21" t="s">
        <v>128</v>
      </c>
      <c r="B460" s="22" t="s">
        <v>71</v>
      </c>
      <c r="C460" s="22" t="s">
        <v>185</v>
      </c>
      <c r="D460" s="22" t="s">
        <v>129</v>
      </c>
      <c r="E460" s="24">
        <v>1650566.68</v>
      </c>
      <c r="F460" s="24">
        <v>1650566.68</v>
      </c>
      <c r="G460" s="24">
        <v>0</v>
      </c>
      <c r="H460" s="24">
        <f t="shared" si="83"/>
        <v>1650566.68</v>
      </c>
      <c r="I460" s="24">
        <f t="shared" si="80"/>
        <v>0</v>
      </c>
      <c r="J460" s="24">
        <f t="shared" si="81"/>
        <v>0</v>
      </c>
    </row>
    <row r="461" spans="1:10" s="36" customFormat="1" ht="63">
      <c r="A461" s="34" t="s">
        <v>386</v>
      </c>
      <c r="B461" s="22" t="s">
        <v>71</v>
      </c>
      <c r="C461" s="22" t="s">
        <v>201</v>
      </c>
      <c r="D461" s="22" t="s">
        <v>26</v>
      </c>
      <c r="E461" s="38">
        <f>E462</f>
        <v>35118401.399999999</v>
      </c>
      <c r="F461" s="38">
        <f>F462</f>
        <v>34199104.200000003</v>
      </c>
      <c r="G461" s="38">
        <f>G462</f>
        <v>0</v>
      </c>
      <c r="H461" s="38">
        <f t="shared" si="83"/>
        <v>34199104.200000003</v>
      </c>
      <c r="I461" s="38">
        <f t="shared" si="80"/>
        <v>0</v>
      </c>
      <c r="J461" s="38">
        <f t="shared" si="81"/>
        <v>0</v>
      </c>
    </row>
    <row r="462" spans="1:10" s="36" customFormat="1" ht="78.75">
      <c r="A462" s="34" t="s">
        <v>199</v>
      </c>
      <c r="B462" s="22" t="s">
        <v>71</v>
      </c>
      <c r="C462" s="22" t="s">
        <v>202</v>
      </c>
      <c r="D462" s="22" t="s">
        <v>26</v>
      </c>
      <c r="E462" s="102">
        <f>E463+E465</f>
        <v>35118401.399999999</v>
      </c>
      <c r="F462" s="102">
        <f>F463+F465</f>
        <v>34199104.200000003</v>
      </c>
      <c r="G462" s="102">
        <f>G463+G465</f>
        <v>0</v>
      </c>
      <c r="H462" s="102">
        <f t="shared" si="83"/>
        <v>34199104.200000003</v>
      </c>
      <c r="I462" s="102">
        <f t="shared" si="80"/>
        <v>0</v>
      </c>
      <c r="J462" s="102">
        <f t="shared" si="81"/>
        <v>0</v>
      </c>
    </row>
    <row r="463" spans="1:10" s="36" customFormat="1" ht="63">
      <c r="A463" s="34" t="s">
        <v>219</v>
      </c>
      <c r="B463" s="22" t="s">
        <v>71</v>
      </c>
      <c r="C463" s="23" t="s">
        <v>237</v>
      </c>
      <c r="D463" s="22" t="s">
        <v>26</v>
      </c>
      <c r="E463" s="24">
        <f>E464</f>
        <v>13621230</v>
      </c>
      <c r="F463" s="24">
        <f>F464</f>
        <v>13550400</v>
      </c>
      <c r="G463" s="24">
        <f>G464</f>
        <v>0</v>
      </c>
      <c r="H463" s="24">
        <f t="shared" si="83"/>
        <v>13550400</v>
      </c>
      <c r="I463" s="24">
        <f t="shared" si="80"/>
        <v>0</v>
      </c>
      <c r="J463" s="24">
        <f t="shared" si="81"/>
        <v>0</v>
      </c>
    </row>
    <row r="464" spans="1:10" s="36" customFormat="1" ht="15.75">
      <c r="A464" s="22" t="s">
        <v>124</v>
      </c>
      <c r="B464" s="22" t="s">
        <v>71</v>
      </c>
      <c r="C464" s="23" t="s">
        <v>237</v>
      </c>
      <c r="D464" s="22" t="s">
        <v>125</v>
      </c>
      <c r="E464" s="24">
        <v>13621230</v>
      </c>
      <c r="F464" s="24">
        <v>13550400</v>
      </c>
      <c r="G464" s="24">
        <v>0</v>
      </c>
      <c r="H464" s="24">
        <f t="shared" si="83"/>
        <v>13550400</v>
      </c>
      <c r="I464" s="24">
        <f t="shared" si="80"/>
        <v>0</v>
      </c>
      <c r="J464" s="24">
        <f t="shared" si="81"/>
        <v>0</v>
      </c>
    </row>
    <row r="465" spans="1:10" s="36" customFormat="1" ht="63">
      <c r="A465" s="34" t="s">
        <v>200</v>
      </c>
      <c r="B465" s="22" t="s">
        <v>71</v>
      </c>
      <c r="C465" s="23" t="s">
        <v>547</v>
      </c>
      <c r="D465" s="22" t="s">
        <v>26</v>
      </c>
      <c r="E465" s="24">
        <f>E466</f>
        <v>21497171.399999999</v>
      </c>
      <c r="F465" s="24">
        <f>F466</f>
        <v>20648704.199999999</v>
      </c>
      <c r="G465" s="24">
        <f>G466</f>
        <v>0</v>
      </c>
      <c r="H465" s="24">
        <f t="shared" si="83"/>
        <v>20648704.199999999</v>
      </c>
      <c r="I465" s="24">
        <f t="shared" si="80"/>
        <v>0</v>
      </c>
      <c r="J465" s="24">
        <f t="shared" si="81"/>
        <v>0</v>
      </c>
    </row>
    <row r="466" spans="1:10" s="36" customFormat="1" ht="15.75">
      <c r="A466" s="22" t="s">
        <v>124</v>
      </c>
      <c r="B466" s="22" t="s">
        <v>71</v>
      </c>
      <c r="C466" s="23" t="s">
        <v>547</v>
      </c>
      <c r="D466" s="22" t="s">
        <v>125</v>
      </c>
      <c r="E466" s="24">
        <v>21497171.399999999</v>
      </c>
      <c r="F466" s="24">
        <v>20648704.199999999</v>
      </c>
      <c r="G466" s="24">
        <v>0</v>
      </c>
      <c r="H466" s="24">
        <f t="shared" si="83"/>
        <v>20648704.199999999</v>
      </c>
      <c r="I466" s="24">
        <f t="shared" si="80"/>
        <v>0</v>
      </c>
      <c r="J466" s="24">
        <f t="shared" si="81"/>
        <v>0</v>
      </c>
    </row>
    <row r="467" spans="1:10" s="36" customFormat="1" ht="15.75">
      <c r="A467" s="95" t="s">
        <v>106</v>
      </c>
      <c r="B467" s="22" t="s">
        <v>107</v>
      </c>
      <c r="C467" s="22" t="s">
        <v>146</v>
      </c>
      <c r="D467" s="22" t="s">
        <v>26</v>
      </c>
      <c r="E467" s="38">
        <f>E468+E475+E485</f>
        <v>3105978.16</v>
      </c>
      <c r="F467" s="38">
        <f t="shared" ref="F467:G467" si="84">F468+F475+F485</f>
        <v>3893695.07</v>
      </c>
      <c r="G467" s="38">
        <f t="shared" si="84"/>
        <v>283944</v>
      </c>
      <c r="H467" s="38">
        <f t="shared" si="83"/>
        <v>3609751.07</v>
      </c>
      <c r="I467" s="38">
        <f t="shared" si="80"/>
        <v>9.14</v>
      </c>
      <c r="J467" s="38">
        <f t="shared" si="81"/>
        <v>7.29</v>
      </c>
    </row>
    <row r="468" spans="1:10" s="36" customFormat="1" ht="47.25">
      <c r="A468" s="21" t="s">
        <v>501</v>
      </c>
      <c r="B468" s="22" t="s">
        <v>107</v>
      </c>
      <c r="C468" s="22" t="s">
        <v>0</v>
      </c>
      <c r="D468" s="22" t="s">
        <v>26</v>
      </c>
      <c r="E468" s="38">
        <f t="shared" ref="E468:G469" si="85">E469</f>
        <v>861000</v>
      </c>
      <c r="F468" s="38">
        <f t="shared" si="85"/>
        <v>861000</v>
      </c>
      <c r="G468" s="38">
        <f t="shared" si="85"/>
        <v>24000</v>
      </c>
      <c r="H468" s="38">
        <f t="shared" si="83"/>
        <v>837000</v>
      </c>
      <c r="I468" s="38">
        <f t="shared" si="80"/>
        <v>2.79</v>
      </c>
      <c r="J468" s="38">
        <f t="shared" si="81"/>
        <v>2.79</v>
      </c>
    </row>
    <row r="469" spans="1:10" s="36" customFormat="1" ht="31.5">
      <c r="A469" s="21" t="s">
        <v>328</v>
      </c>
      <c r="B469" s="22" t="s">
        <v>107</v>
      </c>
      <c r="C469" s="22" t="s">
        <v>21</v>
      </c>
      <c r="D469" s="37" t="s">
        <v>26</v>
      </c>
      <c r="E469" s="38">
        <f t="shared" si="85"/>
        <v>861000</v>
      </c>
      <c r="F469" s="38">
        <f t="shared" si="85"/>
        <v>861000</v>
      </c>
      <c r="G469" s="38">
        <f t="shared" si="85"/>
        <v>24000</v>
      </c>
      <c r="H469" s="38">
        <f t="shared" si="83"/>
        <v>837000</v>
      </c>
      <c r="I469" s="38">
        <f t="shared" si="80"/>
        <v>2.79</v>
      </c>
      <c r="J469" s="38">
        <f t="shared" si="81"/>
        <v>2.79</v>
      </c>
    </row>
    <row r="470" spans="1:10" s="36" customFormat="1" ht="47.25">
      <c r="A470" s="34" t="s">
        <v>332</v>
      </c>
      <c r="B470" s="35" t="s">
        <v>107</v>
      </c>
      <c r="C470" s="35" t="s">
        <v>331</v>
      </c>
      <c r="D470" s="35" t="s">
        <v>26</v>
      </c>
      <c r="E470" s="24">
        <f>E471+E473</f>
        <v>861000</v>
      </c>
      <c r="F470" s="24">
        <f>F471+F473</f>
        <v>861000</v>
      </c>
      <c r="G470" s="24">
        <f>G471+G473</f>
        <v>24000</v>
      </c>
      <c r="H470" s="24">
        <f t="shared" si="83"/>
        <v>837000</v>
      </c>
      <c r="I470" s="24">
        <f t="shared" si="80"/>
        <v>2.79</v>
      </c>
      <c r="J470" s="24">
        <f t="shared" si="81"/>
        <v>2.79</v>
      </c>
    </row>
    <row r="471" spans="1:10" s="36" customFormat="1" ht="47.25">
      <c r="A471" s="21" t="s">
        <v>425</v>
      </c>
      <c r="B471" s="22" t="s">
        <v>107</v>
      </c>
      <c r="C471" s="22" t="s">
        <v>424</v>
      </c>
      <c r="D471" s="22" t="s">
        <v>26</v>
      </c>
      <c r="E471" s="101">
        <f>E472</f>
        <v>765000</v>
      </c>
      <c r="F471" s="101">
        <f>F472</f>
        <v>765000</v>
      </c>
      <c r="G471" s="101">
        <f>G472</f>
        <v>0</v>
      </c>
      <c r="H471" s="101">
        <f t="shared" si="83"/>
        <v>765000</v>
      </c>
      <c r="I471" s="101">
        <f t="shared" si="80"/>
        <v>0</v>
      </c>
      <c r="J471" s="101">
        <f t="shared" si="81"/>
        <v>0</v>
      </c>
    </row>
    <row r="472" spans="1:10" s="36" customFormat="1" ht="31.5">
      <c r="A472" s="21" t="s">
        <v>193</v>
      </c>
      <c r="B472" s="22" t="s">
        <v>107</v>
      </c>
      <c r="C472" s="22" t="s">
        <v>424</v>
      </c>
      <c r="D472" s="22" t="s">
        <v>129</v>
      </c>
      <c r="E472" s="24">
        <v>765000</v>
      </c>
      <c r="F472" s="24">
        <v>765000</v>
      </c>
      <c r="G472" s="24">
        <v>0</v>
      </c>
      <c r="H472" s="24">
        <f t="shared" si="83"/>
        <v>765000</v>
      </c>
      <c r="I472" s="24">
        <f t="shared" si="80"/>
        <v>0</v>
      </c>
      <c r="J472" s="24">
        <f t="shared" si="81"/>
        <v>0</v>
      </c>
    </row>
    <row r="473" spans="1:10" s="36" customFormat="1" ht="15.75">
      <c r="A473" s="21" t="s">
        <v>206</v>
      </c>
      <c r="B473" s="22" t="s">
        <v>107</v>
      </c>
      <c r="C473" s="22" t="s">
        <v>337</v>
      </c>
      <c r="D473" s="22" t="s">
        <v>26</v>
      </c>
      <c r="E473" s="24">
        <f>E474</f>
        <v>96000</v>
      </c>
      <c r="F473" s="24">
        <f>F474</f>
        <v>96000</v>
      </c>
      <c r="G473" s="24">
        <f>G474</f>
        <v>24000</v>
      </c>
      <c r="H473" s="24">
        <f t="shared" si="83"/>
        <v>72000</v>
      </c>
      <c r="I473" s="24">
        <f t="shared" ref="I473:I481" si="86">$G473/$E473*100</f>
        <v>25</v>
      </c>
      <c r="J473" s="24">
        <f t="shared" ref="J473:J500" si="87">$G473/$F473*100</f>
        <v>25</v>
      </c>
    </row>
    <row r="474" spans="1:10" s="36" customFormat="1" ht="31.5">
      <c r="A474" s="21" t="s">
        <v>193</v>
      </c>
      <c r="B474" s="22" t="s">
        <v>107</v>
      </c>
      <c r="C474" s="22" t="s">
        <v>337</v>
      </c>
      <c r="D474" s="22" t="s">
        <v>129</v>
      </c>
      <c r="E474" s="24">
        <v>96000</v>
      </c>
      <c r="F474" s="24">
        <v>96000</v>
      </c>
      <c r="G474" s="24">
        <v>24000</v>
      </c>
      <c r="H474" s="24">
        <f t="shared" si="83"/>
        <v>72000</v>
      </c>
      <c r="I474" s="24">
        <f t="shared" si="86"/>
        <v>25</v>
      </c>
      <c r="J474" s="24">
        <f t="shared" si="87"/>
        <v>25</v>
      </c>
    </row>
    <row r="475" spans="1:10" s="36" customFormat="1" ht="47.25">
      <c r="A475" s="34" t="s">
        <v>333</v>
      </c>
      <c r="B475" s="37" t="s">
        <v>107</v>
      </c>
      <c r="C475" s="37" t="s">
        <v>5</v>
      </c>
      <c r="D475" s="37" t="s">
        <v>26</v>
      </c>
      <c r="E475" s="38">
        <f>E476</f>
        <v>1000000</v>
      </c>
      <c r="F475" s="38">
        <f>F476</f>
        <v>1000000</v>
      </c>
      <c r="G475" s="38">
        <f>G476</f>
        <v>0</v>
      </c>
      <c r="H475" s="38">
        <f t="shared" si="83"/>
        <v>1000000</v>
      </c>
      <c r="I475" s="38">
        <f t="shared" si="86"/>
        <v>0</v>
      </c>
      <c r="J475" s="38">
        <f t="shared" si="87"/>
        <v>0</v>
      </c>
    </row>
    <row r="476" spans="1:10" s="36" customFormat="1" ht="15.75">
      <c r="A476" s="34" t="s">
        <v>7</v>
      </c>
      <c r="B476" s="22" t="s">
        <v>107</v>
      </c>
      <c r="C476" s="22" t="s">
        <v>387</v>
      </c>
      <c r="D476" s="22" t="s">
        <v>26</v>
      </c>
      <c r="E476" s="24">
        <f>E477+E482</f>
        <v>1000000</v>
      </c>
      <c r="F476" s="24">
        <f>F477+F482</f>
        <v>1000000</v>
      </c>
      <c r="G476" s="24">
        <f>G477+G482</f>
        <v>0</v>
      </c>
      <c r="H476" s="24">
        <f t="shared" si="83"/>
        <v>1000000</v>
      </c>
      <c r="I476" s="24">
        <f t="shared" si="86"/>
        <v>0</v>
      </c>
      <c r="J476" s="24">
        <f t="shared" si="87"/>
        <v>0</v>
      </c>
    </row>
    <row r="477" spans="1:10" s="36" customFormat="1" ht="78.75">
      <c r="A477" s="20" t="s">
        <v>388</v>
      </c>
      <c r="B477" s="22" t="s">
        <v>107</v>
      </c>
      <c r="C477" s="23" t="s">
        <v>486</v>
      </c>
      <c r="D477" s="22" t="s">
        <v>26</v>
      </c>
      <c r="E477" s="24">
        <f>E480+E478</f>
        <v>1000000</v>
      </c>
      <c r="F477" s="24">
        <f>F480+F478</f>
        <v>950000</v>
      </c>
      <c r="G477" s="24">
        <f>G480+G478</f>
        <v>0</v>
      </c>
      <c r="H477" s="24">
        <f t="shared" si="83"/>
        <v>950000</v>
      </c>
      <c r="I477" s="24">
        <f t="shared" si="86"/>
        <v>0</v>
      </c>
      <c r="J477" s="24">
        <f t="shared" si="87"/>
        <v>0</v>
      </c>
    </row>
    <row r="478" spans="1:10" s="36" customFormat="1" ht="63">
      <c r="A478" s="20" t="s">
        <v>488</v>
      </c>
      <c r="B478" s="22" t="s">
        <v>107</v>
      </c>
      <c r="C478" s="23" t="s">
        <v>489</v>
      </c>
      <c r="D478" s="22" t="s">
        <v>26</v>
      </c>
      <c r="E478" s="24">
        <f>E479</f>
        <v>500000</v>
      </c>
      <c r="F478" s="24">
        <f>F479</f>
        <v>450000</v>
      </c>
      <c r="G478" s="24">
        <f>G479</f>
        <v>0</v>
      </c>
      <c r="H478" s="24">
        <f t="shared" si="83"/>
        <v>450000</v>
      </c>
      <c r="I478" s="24">
        <f t="shared" si="86"/>
        <v>0</v>
      </c>
      <c r="J478" s="24">
        <f t="shared" si="87"/>
        <v>0</v>
      </c>
    </row>
    <row r="479" spans="1:10" s="36" customFormat="1" ht="31.5">
      <c r="A479" s="26" t="s">
        <v>117</v>
      </c>
      <c r="B479" s="22" t="s">
        <v>107</v>
      </c>
      <c r="C479" s="23" t="s">
        <v>489</v>
      </c>
      <c r="D479" s="22" t="s">
        <v>118</v>
      </c>
      <c r="E479" s="24">
        <v>500000</v>
      </c>
      <c r="F479" s="24">
        <v>450000</v>
      </c>
      <c r="G479" s="24">
        <v>0</v>
      </c>
      <c r="H479" s="24">
        <f t="shared" si="83"/>
        <v>450000</v>
      </c>
      <c r="I479" s="24">
        <f t="shared" si="86"/>
        <v>0</v>
      </c>
      <c r="J479" s="24">
        <f t="shared" si="87"/>
        <v>0</v>
      </c>
    </row>
    <row r="480" spans="1:10" s="36" customFormat="1" ht="47.25">
      <c r="A480" s="98" t="s">
        <v>487</v>
      </c>
      <c r="B480" s="22" t="s">
        <v>107</v>
      </c>
      <c r="C480" s="23" t="s">
        <v>484</v>
      </c>
      <c r="D480" s="22" t="s">
        <v>26</v>
      </c>
      <c r="E480" s="24">
        <f>E481</f>
        <v>500000</v>
      </c>
      <c r="F480" s="24">
        <f>F481</f>
        <v>500000</v>
      </c>
      <c r="G480" s="24">
        <f>G481</f>
        <v>0</v>
      </c>
      <c r="H480" s="24">
        <f t="shared" si="83"/>
        <v>500000</v>
      </c>
      <c r="I480" s="24">
        <f t="shared" si="86"/>
        <v>0</v>
      </c>
      <c r="J480" s="24">
        <f t="shared" si="87"/>
        <v>0</v>
      </c>
    </row>
    <row r="481" spans="1:10" s="36" customFormat="1" ht="31.5" outlineLevel="5">
      <c r="A481" s="26" t="s">
        <v>117</v>
      </c>
      <c r="B481" s="22" t="s">
        <v>107</v>
      </c>
      <c r="C481" s="23" t="s">
        <v>484</v>
      </c>
      <c r="D481" s="22" t="s">
        <v>118</v>
      </c>
      <c r="E481" s="24">
        <v>500000</v>
      </c>
      <c r="F481" s="24">
        <v>500000</v>
      </c>
      <c r="G481" s="24">
        <v>0</v>
      </c>
      <c r="H481" s="24">
        <f t="shared" si="83"/>
        <v>500000</v>
      </c>
      <c r="I481" s="24">
        <f t="shared" si="86"/>
        <v>0</v>
      </c>
      <c r="J481" s="24">
        <f t="shared" si="87"/>
        <v>0</v>
      </c>
    </row>
    <row r="482" spans="1:10" s="36" customFormat="1" ht="47.25" outlineLevel="5">
      <c r="A482" s="20" t="s">
        <v>518</v>
      </c>
      <c r="B482" s="22" t="s">
        <v>107</v>
      </c>
      <c r="C482" s="80" t="s">
        <v>517</v>
      </c>
      <c r="D482" s="22" t="s">
        <v>26</v>
      </c>
      <c r="E482" s="24">
        <f t="shared" ref="E482:G483" si="88">E483</f>
        <v>0</v>
      </c>
      <c r="F482" s="24">
        <f t="shared" si="88"/>
        <v>50000</v>
      </c>
      <c r="G482" s="24">
        <f t="shared" si="88"/>
        <v>0</v>
      </c>
      <c r="H482" s="24">
        <f t="shared" si="83"/>
        <v>50000</v>
      </c>
      <c r="I482" s="24" t="s">
        <v>559</v>
      </c>
      <c r="J482" s="24">
        <f t="shared" si="87"/>
        <v>0</v>
      </c>
    </row>
    <row r="483" spans="1:10" s="36" customFormat="1" ht="31.5" outlineLevel="5">
      <c r="A483" s="20" t="s">
        <v>520</v>
      </c>
      <c r="B483" s="22" t="s">
        <v>107</v>
      </c>
      <c r="C483" s="80" t="s">
        <v>519</v>
      </c>
      <c r="D483" s="22" t="s">
        <v>26</v>
      </c>
      <c r="E483" s="24">
        <f t="shared" si="88"/>
        <v>0</v>
      </c>
      <c r="F483" s="24">
        <f t="shared" si="88"/>
        <v>50000</v>
      </c>
      <c r="G483" s="24">
        <f t="shared" si="88"/>
        <v>0</v>
      </c>
      <c r="H483" s="24">
        <f t="shared" si="83"/>
        <v>50000</v>
      </c>
      <c r="I483" s="24" t="s">
        <v>559</v>
      </c>
      <c r="J483" s="24">
        <f t="shared" si="87"/>
        <v>0</v>
      </c>
    </row>
    <row r="484" spans="1:10" s="36" customFormat="1" ht="31.5">
      <c r="A484" s="26" t="s">
        <v>117</v>
      </c>
      <c r="B484" s="22" t="s">
        <v>107</v>
      </c>
      <c r="C484" s="23" t="s">
        <v>519</v>
      </c>
      <c r="D484" s="22" t="s">
        <v>118</v>
      </c>
      <c r="E484" s="24">
        <v>0</v>
      </c>
      <c r="F484" s="24">
        <v>50000</v>
      </c>
      <c r="G484" s="24">
        <v>0</v>
      </c>
      <c r="H484" s="24">
        <f t="shared" si="83"/>
        <v>50000</v>
      </c>
      <c r="I484" s="24" t="s">
        <v>559</v>
      </c>
      <c r="J484" s="24">
        <f t="shared" si="87"/>
        <v>0</v>
      </c>
    </row>
    <row r="485" spans="1:10" s="36" customFormat="1" ht="78.75">
      <c r="A485" s="34" t="s">
        <v>389</v>
      </c>
      <c r="B485" s="22" t="s">
        <v>107</v>
      </c>
      <c r="C485" s="22" t="s">
        <v>167</v>
      </c>
      <c r="D485" s="22" t="s">
        <v>26</v>
      </c>
      <c r="E485" s="38">
        <f t="shared" ref="E485:G486" si="89">E486</f>
        <v>1244978.1599999999</v>
      </c>
      <c r="F485" s="38">
        <f t="shared" si="89"/>
        <v>2032695.07</v>
      </c>
      <c r="G485" s="38">
        <f t="shared" si="89"/>
        <v>259944</v>
      </c>
      <c r="H485" s="38">
        <f t="shared" si="83"/>
        <v>1772751.07</v>
      </c>
      <c r="I485" s="38">
        <f t="shared" ref="I485:I519" si="90">$G485/$E485*100</f>
        <v>20.88</v>
      </c>
      <c r="J485" s="38">
        <f t="shared" si="87"/>
        <v>12.79</v>
      </c>
    </row>
    <row r="486" spans="1:10" s="36" customFormat="1" ht="78.75">
      <c r="A486" s="34" t="s">
        <v>199</v>
      </c>
      <c r="B486" s="22" t="s">
        <v>107</v>
      </c>
      <c r="C486" s="22" t="s">
        <v>201</v>
      </c>
      <c r="D486" s="22" t="s">
        <v>26</v>
      </c>
      <c r="E486" s="38">
        <f t="shared" si="89"/>
        <v>1244978.1599999999</v>
      </c>
      <c r="F486" s="38">
        <f t="shared" si="89"/>
        <v>2032695.07</v>
      </c>
      <c r="G486" s="38">
        <f t="shared" si="89"/>
        <v>259944</v>
      </c>
      <c r="H486" s="38">
        <f t="shared" si="83"/>
        <v>1772751.07</v>
      </c>
      <c r="I486" s="38">
        <f t="shared" si="90"/>
        <v>20.88</v>
      </c>
      <c r="J486" s="38">
        <f t="shared" si="87"/>
        <v>12.79</v>
      </c>
    </row>
    <row r="487" spans="1:10" s="36" customFormat="1" ht="63">
      <c r="A487" s="34" t="s">
        <v>219</v>
      </c>
      <c r="B487" s="22" t="s">
        <v>107</v>
      </c>
      <c r="C487" s="23" t="s">
        <v>547</v>
      </c>
      <c r="D487" s="22" t="s">
        <v>26</v>
      </c>
      <c r="E487" s="102">
        <f>E488+E489</f>
        <v>1244978.1599999999</v>
      </c>
      <c r="F487" s="102">
        <f>F488+F489</f>
        <v>2032695.07</v>
      </c>
      <c r="G487" s="102">
        <f>G488+G489</f>
        <v>259944</v>
      </c>
      <c r="H487" s="102">
        <f t="shared" si="83"/>
        <v>1772751.07</v>
      </c>
      <c r="I487" s="102">
        <f t="shared" si="90"/>
        <v>20.88</v>
      </c>
      <c r="J487" s="102">
        <f t="shared" si="87"/>
        <v>12.79</v>
      </c>
    </row>
    <row r="488" spans="1:10" s="36" customFormat="1" ht="31.5">
      <c r="A488" s="21" t="s">
        <v>119</v>
      </c>
      <c r="B488" s="22" t="s">
        <v>107</v>
      </c>
      <c r="C488" s="23" t="s">
        <v>547</v>
      </c>
      <c r="D488" s="22" t="s">
        <v>120</v>
      </c>
      <c r="E488" s="24">
        <v>972261.15</v>
      </c>
      <c r="F488" s="24">
        <v>972261.15</v>
      </c>
      <c r="G488" s="24">
        <v>259944</v>
      </c>
      <c r="H488" s="24">
        <f t="shared" si="83"/>
        <v>712317.15</v>
      </c>
      <c r="I488" s="24">
        <f t="shared" si="90"/>
        <v>26.74</v>
      </c>
      <c r="J488" s="24">
        <f t="shared" si="87"/>
        <v>26.74</v>
      </c>
    </row>
    <row r="489" spans="1:10" s="36" customFormat="1" ht="31.5">
      <c r="A489" s="26" t="s">
        <v>117</v>
      </c>
      <c r="B489" s="22" t="s">
        <v>107</v>
      </c>
      <c r="C489" s="23" t="s">
        <v>547</v>
      </c>
      <c r="D489" s="22" t="s">
        <v>118</v>
      </c>
      <c r="E489" s="24">
        <v>272717.01</v>
      </c>
      <c r="F489" s="24">
        <v>1060433.9199999999</v>
      </c>
      <c r="G489" s="24">
        <v>0</v>
      </c>
      <c r="H489" s="24">
        <f t="shared" si="83"/>
        <v>1060433.9199999999</v>
      </c>
      <c r="I489" s="24">
        <f t="shared" si="90"/>
        <v>0</v>
      </c>
      <c r="J489" s="24">
        <f t="shared" si="87"/>
        <v>0</v>
      </c>
    </row>
    <row r="490" spans="1:10" s="36" customFormat="1" ht="15.75">
      <c r="A490" s="97" t="s">
        <v>42</v>
      </c>
      <c r="B490" s="44" t="s">
        <v>51</v>
      </c>
      <c r="C490" s="44" t="s">
        <v>146</v>
      </c>
      <c r="D490" s="44" t="s">
        <v>26</v>
      </c>
      <c r="E490" s="45">
        <f t="shared" ref="E490:G493" si="91">E491</f>
        <v>18300299.199999999</v>
      </c>
      <c r="F490" s="45">
        <f t="shared" si="91"/>
        <v>17944906.280000001</v>
      </c>
      <c r="G490" s="45">
        <f t="shared" si="91"/>
        <v>3209975.68</v>
      </c>
      <c r="H490" s="45">
        <f t="shared" si="83"/>
        <v>14734930.6</v>
      </c>
      <c r="I490" s="45">
        <f t="shared" si="90"/>
        <v>17.54</v>
      </c>
      <c r="J490" s="45">
        <f t="shared" si="87"/>
        <v>17.89</v>
      </c>
    </row>
    <row r="491" spans="1:10" s="36" customFormat="1" ht="15.75">
      <c r="A491" s="21" t="s">
        <v>197</v>
      </c>
      <c r="B491" s="53" t="s">
        <v>198</v>
      </c>
      <c r="C491" s="53" t="s">
        <v>146</v>
      </c>
      <c r="D491" s="53" t="s">
        <v>26</v>
      </c>
      <c r="E491" s="38">
        <f t="shared" si="91"/>
        <v>18300299.199999999</v>
      </c>
      <c r="F491" s="38">
        <f t="shared" si="91"/>
        <v>17944906.280000001</v>
      </c>
      <c r="G491" s="38">
        <f t="shared" si="91"/>
        <v>3209975.68</v>
      </c>
      <c r="H491" s="38">
        <f t="shared" si="83"/>
        <v>14734930.6</v>
      </c>
      <c r="I491" s="38">
        <f t="shared" si="90"/>
        <v>17.54</v>
      </c>
      <c r="J491" s="38">
        <f t="shared" si="87"/>
        <v>17.89</v>
      </c>
    </row>
    <row r="492" spans="1:10" s="36" customFormat="1" ht="47.25">
      <c r="A492" s="35" t="s">
        <v>390</v>
      </c>
      <c r="B492" s="22" t="s">
        <v>198</v>
      </c>
      <c r="C492" s="22" t="s">
        <v>8</v>
      </c>
      <c r="D492" s="22" t="s">
        <v>26</v>
      </c>
      <c r="E492" s="38">
        <f t="shared" si="91"/>
        <v>18300299.199999999</v>
      </c>
      <c r="F492" s="38">
        <f t="shared" si="91"/>
        <v>17944906.280000001</v>
      </c>
      <c r="G492" s="38">
        <f t="shared" si="91"/>
        <v>3209975.68</v>
      </c>
      <c r="H492" s="38">
        <f t="shared" si="83"/>
        <v>14734930.6</v>
      </c>
      <c r="I492" s="38">
        <f t="shared" si="90"/>
        <v>17.54</v>
      </c>
      <c r="J492" s="38">
        <f t="shared" si="87"/>
        <v>17.89</v>
      </c>
    </row>
    <row r="493" spans="1:10" s="36" customFormat="1" ht="47.25">
      <c r="A493" s="35" t="s">
        <v>391</v>
      </c>
      <c r="B493" s="22" t="s">
        <v>198</v>
      </c>
      <c r="C493" s="22" t="s">
        <v>9</v>
      </c>
      <c r="D493" s="22" t="s">
        <v>26</v>
      </c>
      <c r="E493" s="38">
        <f t="shared" si="91"/>
        <v>18300299.199999999</v>
      </c>
      <c r="F493" s="38">
        <f t="shared" si="91"/>
        <v>17944906.280000001</v>
      </c>
      <c r="G493" s="38">
        <f t="shared" si="91"/>
        <v>3209975.68</v>
      </c>
      <c r="H493" s="38">
        <f t="shared" si="83"/>
        <v>14734930.6</v>
      </c>
      <c r="I493" s="38">
        <f t="shared" si="90"/>
        <v>17.54</v>
      </c>
      <c r="J493" s="38">
        <f t="shared" si="87"/>
        <v>17.89</v>
      </c>
    </row>
    <row r="494" spans="1:10" s="36" customFormat="1" ht="47.25">
      <c r="A494" s="35" t="s">
        <v>391</v>
      </c>
      <c r="B494" s="53" t="s">
        <v>198</v>
      </c>
      <c r="C494" s="22" t="s">
        <v>395</v>
      </c>
      <c r="D494" s="22" t="s">
        <v>26</v>
      </c>
      <c r="E494" s="38">
        <f>E497+E495+E499+E501+E503</f>
        <v>18300299.199999999</v>
      </c>
      <c r="F494" s="38">
        <f>F497+F495+F499+F501+F503</f>
        <v>17944906.280000001</v>
      </c>
      <c r="G494" s="38">
        <f>G497+G495+G499+G501+G503</f>
        <v>3209975.68</v>
      </c>
      <c r="H494" s="38">
        <f t="shared" si="83"/>
        <v>14734930.6</v>
      </c>
      <c r="I494" s="38">
        <f t="shared" si="90"/>
        <v>17.54</v>
      </c>
      <c r="J494" s="38">
        <f t="shared" si="87"/>
        <v>17.89</v>
      </c>
    </row>
    <row r="495" spans="1:10" s="36" customFormat="1" ht="94.5">
      <c r="A495" s="22" t="s">
        <v>109</v>
      </c>
      <c r="B495" s="53" t="s">
        <v>198</v>
      </c>
      <c r="C495" s="53" t="s">
        <v>394</v>
      </c>
      <c r="D495" s="53" t="s">
        <v>26</v>
      </c>
      <c r="E495" s="24">
        <f>E496</f>
        <v>2690000</v>
      </c>
      <c r="F495" s="24">
        <f>F496</f>
        <v>2690000</v>
      </c>
      <c r="G495" s="24">
        <f>G496</f>
        <v>388303</v>
      </c>
      <c r="H495" s="24">
        <f t="shared" si="83"/>
        <v>2301697</v>
      </c>
      <c r="I495" s="24">
        <f t="shared" si="90"/>
        <v>14.44</v>
      </c>
      <c r="J495" s="24">
        <f t="shared" si="87"/>
        <v>14.44</v>
      </c>
    </row>
    <row r="496" spans="1:10" s="36" customFormat="1" ht="31.5">
      <c r="A496" s="26" t="s">
        <v>117</v>
      </c>
      <c r="B496" s="53" t="s">
        <v>198</v>
      </c>
      <c r="C496" s="53" t="s">
        <v>394</v>
      </c>
      <c r="D496" s="53" t="s">
        <v>118</v>
      </c>
      <c r="E496" s="24">
        <v>2690000</v>
      </c>
      <c r="F496" s="24">
        <v>2690000</v>
      </c>
      <c r="G496" s="24">
        <v>388303</v>
      </c>
      <c r="H496" s="24">
        <f t="shared" si="83"/>
        <v>2301697</v>
      </c>
      <c r="I496" s="24">
        <f t="shared" si="90"/>
        <v>14.44</v>
      </c>
      <c r="J496" s="24">
        <f t="shared" si="87"/>
        <v>14.44</v>
      </c>
    </row>
    <row r="497" spans="1:10" s="25" customFormat="1" ht="47.25">
      <c r="A497" s="22" t="s">
        <v>110</v>
      </c>
      <c r="B497" s="53" t="s">
        <v>198</v>
      </c>
      <c r="C497" s="53" t="s">
        <v>393</v>
      </c>
      <c r="D497" s="53" t="s">
        <v>26</v>
      </c>
      <c r="E497" s="24">
        <f>E498</f>
        <v>1759968</v>
      </c>
      <c r="F497" s="24">
        <f>F498</f>
        <v>1759968</v>
      </c>
      <c r="G497" s="24">
        <f>G498</f>
        <v>0</v>
      </c>
      <c r="H497" s="24">
        <f t="shared" si="83"/>
        <v>1759968</v>
      </c>
      <c r="I497" s="24">
        <f t="shared" si="90"/>
        <v>0</v>
      </c>
      <c r="J497" s="24">
        <f t="shared" si="87"/>
        <v>0</v>
      </c>
    </row>
    <row r="498" spans="1:10" s="25" customFormat="1" ht="31.5">
      <c r="A498" s="21" t="s">
        <v>117</v>
      </c>
      <c r="B498" s="53" t="s">
        <v>198</v>
      </c>
      <c r="C498" s="53" t="s">
        <v>393</v>
      </c>
      <c r="D498" s="53" t="s">
        <v>118</v>
      </c>
      <c r="E498" s="24">
        <v>1759968</v>
      </c>
      <c r="F498" s="24">
        <v>1759968</v>
      </c>
      <c r="G498" s="24">
        <v>0</v>
      </c>
      <c r="H498" s="24">
        <f t="shared" si="83"/>
        <v>1759968</v>
      </c>
      <c r="I498" s="24">
        <f t="shared" si="90"/>
        <v>0</v>
      </c>
      <c r="J498" s="24">
        <f t="shared" si="87"/>
        <v>0</v>
      </c>
    </row>
    <row r="499" spans="1:10" s="36" customFormat="1" ht="47.25">
      <c r="A499" s="21" t="s">
        <v>143</v>
      </c>
      <c r="B499" s="53" t="s">
        <v>198</v>
      </c>
      <c r="C499" s="53" t="s">
        <v>396</v>
      </c>
      <c r="D499" s="53" t="s">
        <v>26</v>
      </c>
      <c r="E499" s="24">
        <f>E500</f>
        <v>13494938.279999999</v>
      </c>
      <c r="F499" s="24">
        <f>F500</f>
        <v>13494938.279999999</v>
      </c>
      <c r="G499" s="24">
        <f>G500</f>
        <v>2821672.68</v>
      </c>
      <c r="H499" s="24">
        <f t="shared" si="83"/>
        <v>10673265.6</v>
      </c>
      <c r="I499" s="24">
        <f t="shared" si="90"/>
        <v>20.91</v>
      </c>
      <c r="J499" s="24">
        <f t="shared" si="87"/>
        <v>20.91</v>
      </c>
    </row>
    <row r="500" spans="1:10" s="36" customFormat="1" ht="15.75">
      <c r="A500" s="21" t="s">
        <v>144</v>
      </c>
      <c r="B500" s="53" t="s">
        <v>198</v>
      </c>
      <c r="C500" s="53" t="s">
        <v>396</v>
      </c>
      <c r="D500" s="53" t="s">
        <v>145</v>
      </c>
      <c r="E500" s="24">
        <v>13494938.279999999</v>
      </c>
      <c r="F500" s="24">
        <v>13494938.279999999</v>
      </c>
      <c r="G500" s="24">
        <v>2821672.68</v>
      </c>
      <c r="H500" s="38">
        <f t="shared" si="83"/>
        <v>10673265.6</v>
      </c>
      <c r="I500" s="38">
        <f t="shared" si="90"/>
        <v>20.91</v>
      </c>
      <c r="J500" s="38">
        <f t="shared" si="87"/>
        <v>20.91</v>
      </c>
    </row>
    <row r="501" spans="1:10" s="36" customFormat="1" ht="47.25">
      <c r="A501" s="34" t="s">
        <v>239</v>
      </c>
      <c r="B501" s="53" t="s">
        <v>198</v>
      </c>
      <c r="C501" s="62" t="s">
        <v>392</v>
      </c>
      <c r="D501" s="53" t="s">
        <v>26</v>
      </c>
      <c r="E501" s="38">
        <f>E502</f>
        <v>337623.27</v>
      </c>
      <c r="F501" s="38">
        <f>F502</f>
        <v>0</v>
      </c>
      <c r="G501" s="38">
        <f>G502</f>
        <v>0</v>
      </c>
      <c r="H501" s="38">
        <f t="shared" si="83"/>
        <v>0</v>
      </c>
      <c r="I501" s="38">
        <f t="shared" si="90"/>
        <v>0</v>
      </c>
      <c r="J501" s="38" t="s">
        <v>559</v>
      </c>
    </row>
    <row r="502" spans="1:10" s="36" customFormat="1" ht="31.5">
      <c r="A502" s="26" t="s">
        <v>117</v>
      </c>
      <c r="B502" s="53" t="s">
        <v>198</v>
      </c>
      <c r="C502" s="62" t="s">
        <v>392</v>
      </c>
      <c r="D502" s="53" t="s">
        <v>118</v>
      </c>
      <c r="E502" s="41">
        <v>337623.27</v>
      </c>
      <c r="F502" s="41">
        <v>0</v>
      </c>
      <c r="G502" s="41">
        <v>0</v>
      </c>
      <c r="H502" s="41">
        <f t="shared" si="83"/>
        <v>0</v>
      </c>
      <c r="I502" s="41">
        <f t="shared" si="90"/>
        <v>0</v>
      </c>
      <c r="J502" s="41" t="s">
        <v>559</v>
      </c>
    </row>
    <row r="503" spans="1:10" s="36" customFormat="1" ht="47.25">
      <c r="A503" s="34" t="s">
        <v>253</v>
      </c>
      <c r="B503" s="53" t="s">
        <v>198</v>
      </c>
      <c r="C503" s="62" t="s">
        <v>392</v>
      </c>
      <c r="D503" s="53" t="s">
        <v>26</v>
      </c>
      <c r="E503" s="38">
        <f>E504</f>
        <v>17769.650000000001</v>
      </c>
      <c r="F503" s="38">
        <f>F504</f>
        <v>0</v>
      </c>
      <c r="G503" s="38">
        <f>G504</f>
        <v>0</v>
      </c>
      <c r="H503" s="38">
        <f t="shared" si="83"/>
        <v>0</v>
      </c>
      <c r="I503" s="38">
        <f t="shared" si="90"/>
        <v>0</v>
      </c>
      <c r="J503" s="38" t="s">
        <v>559</v>
      </c>
    </row>
    <row r="504" spans="1:10" s="36" customFormat="1" ht="31.5">
      <c r="A504" s="26" t="s">
        <v>117</v>
      </c>
      <c r="B504" s="53" t="s">
        <v>198</v>
      </c>
      <c r="C504" s="62" t="s">
        <v>392</v>
      </c>
      <c r="D504" s="53" t="s">
        <v>118</v>
      </c>
      <c r="E504" s="38">
        <v>17769.650000000001</v>
      </c>
      <c r="F504" s="38">
        <v>0</v>
      </c>
      <c r="G504" s="38">
        <v>0</v>
      </c>
      <c r="H504" s="24">
        <f t="shared" si="83"/>
        <v>0</v>
      </c>
      <c r="I504" s="24">
        <f t="shared" si="90"/>
        <v>0</v>
      </c>
      <c r="J504" s="24" t="s">
        <v>559</v>
      </c>
    </row>
    <row r="505" spans="1:10" s="36" customFormat="1" ht="15.75">
      <c r="A505" s="43" t="s">
        <v>72</v>
      </c>
      <c r="B505" s="44" t="s">
        <v>73</v>
      </c>
      <c r="C505" s="43" t="s">
        <v>146</v>
      </c>
      <c r="D505" s="44" t="s">
        <v>26</v>
      </c>
      <c r="E505" s="40">
        <f t="shared" ref="E505:G507" si="92">E506</f>
        <v>4700000</v>
      </c>
      <c r="F505" s="40">
        <f t="shared" si="92"/>
        <v>5550573.3600000003</v>
      </c>
      <c r="G505" s="40">
        <f t="shared" si="92"/>
        <v>1273163.26</v>
      </c>
      <c r="H505" s="40">
        <f t="shared" si="83"/>
        <v>4277410.0999999996</v>
      </c>
      <c r="I505" s="40">
        <f t="shared" si="90"/>
        <v>27.09</v>
      </c>
      <c r="J505" s="40">
        <f t="shared" ref="J505:J519" si="93">$G505/$F505*100</f>
        <v>22.94</v>
      </c>
    </row>
    <row r="506" spans="1:10" s="36" customFormat="1" ht="15.75">
      <c r="A506" s="21" t="s">
        <v>74</v>
      </c>
      <c r="B506" s="22" t="s">
        <v>75</v>
      </c>
      <c r="C506" s="21" t="s">
        <v>146</v>
      </c>
      <c r="D506" s="22" t="s">
        <v>26</v>
      </c>
      <c r="E506" s="24">
        <f t="shared" si="92"/>
        <v>4700000</v>
      </c>
      <c r="F506" s="24">
        <f t="shared" si="92"/>
        <v>5550573.3600000003</v>
      </c>
      <c r="G506" s="24">
        <f t="shared" si="92"/>
        <v>1273163.26</v>
      </c>
      <c r="H506" s="24">
        <f t="shared" si="83"/>
        <v>4277410.0999999996</v>
      </c>
      <c r="I506" s="24">
        <f t="shared" si="90"/>
        <v>27.09</v>
      </c>
      <c r="J506" s="24">
        <f t="shared" si="93"/>
        <v>22.94</v>
      </c>
    </row>
    <row r="507" spans="1:10" s="36" customFormat="1" ht="47.25">
      <c r="A507" s="35" t="s">
        <v>397</v>
      </c>
      <c r="B507" s="22" t="s">
        <v>75</v>
      </c>
      <c r="C507" s="21" t="s">
        <v>153</v>
      </c>
      <c r="D507" s="22" t="s">
        <v>26</v>
      </c>
      <c r="E507" s="24">
        <f t="shared" si="92"/>
        <v>4700000</v>
      </c>
      <c r="F507" s="24">
        <f t="shared" si="92"/>
        <v>5550573.3600000003</v>
      </c>
      <c r="G507" s="24">
        <f t="shared" si="92"/>
        <v>1273163.26</v>
      </c>
      <c r="H507" s="24">
        <f t="shared" si="83"/>
        <v>4277410.0999999996</v>
      </c>
      <c r="I507" s="24">
        <f t="shared" si="90"/>
        <v>27.09</v>
      </c>
      <c r="J507" s="24">
        <f t="shared" si="93"/>
        <v>22.94</v>
      </c>
    </row>
    <row r="508" spans="1:10" s="36" customFormat="1" ht="15.75">
      <c r="A508" s="52" t="s">
        <v>398</v>
      </c>
      <c r="B508" s="22" t="s">
        <v>75</v>
      </c>
      <c r="C508" s="21" t="s">
        <v>155</v>
      </c>
      <c r="D508" s="22" t="s">
        <v>26</v>
      </c>
      <c r="E508" s="24">
        <f t="shared" ref="E508:G509" si="94">E510</f>
        <v>4700000</v>
      </c>
      <c r="F508" s="24">
        <f t="shared" si="94"/>
        <v>5550573.3600000003</v>
      </c>
      <c r="G508" s="24">
        <f t="shared" si="94"/>
        <v>1273163.26</v>
      </c>
      <c r="H508" s="24">
        <f t="shared" si="83"/>
        <v>4277410.0999999996</v>
      </c>
      <c r="I508" s="24">
        <f t="shared" si="90"/>
        <v>27.09</v>
      </c>
      <c r="J508" s="24">
        <f t="shared" si="93"/>
        <v>22.94</v>
      </c>
    </row>
    <row r="509" spans="1:10" s="36" customFormat="1" ht="31.5">
      <c r="A509" s="52" t="s">
        <v>400</v>
      </c>
      <c r="B509" s="22" t="s">
        <v>75</v>
      </c>
      <c r="C509" s="21" t="s">
        <v>399</v>
      </c>
      <c r="D509" s="22" t="s">
        <v>26</v>
      </c>
      <c r="E509" s="24">
        <f t="shared" si="94"/>
        <v>4700000</v>
      </c>
      <c r="F509" s="24">
        <f t="shared" si="94"/>
        <v>5550573.3600000003</v>
      </c>
      <c r="G509" s="24">
        <f t="shared" si="94"/>
        <v>1273163.26</v>
      </c>
      <c r="H509" s="24">
        <f t="shared" si="83"/>
        <v>4277410.0999999996</v>
      </c>
      <c r="I509" s="24">
        <f t="shared" si="90"/>
        <v>27.09</v>
      </c>
      <c r="J509" s="24">
        <f t="shared" si="93"/>
        <v>22.94</v>
      </c>
    </row>
    <row r="510" spans="1:10" s="36" customFormat="1" ht="47.25">
      <c r="A510" s="21" t="s">
        <v>401</v>
      </c>
      <c r="B510" s="22" t="s">
        <v>75</v>
      </c>
      <c r="C510" s="21" t="s">
        <v>402</v>
      </c>
      <c r="D510" s="22" t="s">
        <v>26</v>
      </c>
      <c r="E510" s="24">
        <f>E511</f>
        <v>4700000</v>
      </c>
      <c r="F510" s="24">
        <f>F511</f>
        <v>5550573.3600000003</v>
      </c>
      <c r="G510" s="24">
        <f>G511</f>
        <v>1273163.26</v>
      </c>
      <c r="H510" s="24">
        <f t="shared" si="83"/>
        <v>4277410.0999999996</v>
      </c>
      <c r="I510" s="24">
        <f t="shared" si="90"/>
        <v>27.09</v>
      </c>
      <c r="J510" s="24">
        <f t="shared" si="93"/>
        <v>22.94</v>
      </c>
    </row>
    <row r="511" spans="1:10" s="36" customFormat="1" ht="15.75">
      <c r="A511" s="21" t="s">
        <v>130</v>
      </c>
      <c r="B511" s="22" t="s">
        <v>75</v>
      </c>
      <c r="C511" s="21" t="s">
        <v>402</v>
      </c>
      <c r="D511" s="22" t="s">
        <v>131</v>
      </c>
      <c r="E511" s="24">
        <v>4700000</v>
      </c>
      <c r="F511" s="24">
        <v>5550573.3600000003</v>
      </c>
      <c r="G511" s="24">
        <v>1273163.26</v>
      </c>
      <c r="H511" s="24">
        <f t="shared" si="83"/>
        <v>4277410.0999999996</v>
      </c>
      <c r="I511" s="24">
        <f t="shared" si="90"/>
        <v>27.09</v>
      </c>
      <c r="J511" s="24">
        <f t="shared" si="93"/>
        <v>22.94</v>
      </c>
    </row>
    <row r="512" spans="1:10" s="36" customFormat="1" ht="31.5">
      <c r="A512" s="43" t="s">
        <v>28</v>
      </c>
      <c r="B512" s="73" t="s">
        <v>66</v>
      </c>
      <c r="C512" s="73" t="s">
        <v>146</v>
      </c>
      <c r="D512" s="73" t="s">
        <v>26</v>
      </c>
      <c r="E512" s="40">
        <f t="shared" ref="E512:G517" si="95">E513</f>
        <v>72000</v>
      </c>
      <c r="F512" s="40">
        <f t="shared" si="95"/>
        <v>72000</v>
      </c>
      <c r="G512" s="40">
        <f t="shared" si="95"/>
        <v>4733.0600000000004</v>
      </c>
      <c r="H512" s="40">
        <f t="shared" si="83"/>
        <v>67266.94</v>
      </c>
      <c r="I512" s="40">
        <f t="shared" si="90"/>
        <v>6.57</v>
      </c>
      <c r="J512" s="40">
        <f t="shared" si="93"/>
        <v>6.57</v>
      </c>
    </row>
    <row r="513" spans="1:10" s="36" customFormat="1" ht="31.5">
      <c r="A513" s="21" t="s">
        <v>67</v>
      </c>
      <c r="B513" s="22" t="s">
        <v>403</v>
      </c>
      <c r="C513" s="21" t="s">
        <v>146</v>
      </c>
      <c r="D513" s="22" t="s">
        <v>26</v>
      </c>
      <c r="E513" s="24">
        <f t="shared" si="95"/>
        <v>72000</v>
      </c>
      <c r="F513" s="24">
        <f t="shared" si="95"/>
        <v>72000</v>
      </c>
      <c r="G513" s="24">
        <f t="shared" si="95"/>
        <v>4733.0600000000004</v>
      </c>
      <c r="H513" s="24">
        <f t="shared" si="83"/>
        <v>67266.94</v>
      </c>
      <c r="I513" s="24">
        <f t="shared" si="90"/>
        <v>6.57</v>
      </c>
      <c r="J513" s="24">
        <f t="shared" si="93"/>
        <v>6.57</v>
      </c>
    </row>
    <row r="514" spans="1:10" s="36" customFormat="1" ht="47.25">
      <c r="A514" s="22" t="s">
        <v>356</v>
      </c>
      <c r="B514" s="22" t="s">
        <v>403</v>
      </c>
      <c r="C514" s="21" t="s">
        <v>147</v>
      </c>
      <c r="D514" s="22" t="s">
        <v>26</v>
      </c>
      <c r="E514" s="38">
        <f t="shared" si="95"/>
        <v>72000</v>
      </c>
      <c r="F514" s="38">
        <f t="shared" si="95"/>
        <v>72000</v>
      </c>
      <c r="G514" s="38">
        <f t="shared" si="95"/>
        <v>4733.0600000000004</v>
      </c>
      <c r="H514" s="38">
        <f t="shared" si="83"/>
        <v>67266.94</v>
      </c>
      <c r="I514" s="38">
        <f t="shared" si="90"/>
        <v>6.57</v>
      </c>
      <c r="J514" s="38">
        <f t="shared" si="93"/>
        <v>6.57</v>
      </c>
    </row>
    <row r="515" spans="1:10" s="36" customFormat="1" ht="31.5">
      <c r="A515" s="21" t="s">
        <v>354</v>
      </c>
      <c r="B515" s="22" t="s">
        <v>403</v>
      </c>
      <c r="C515" s="21" t="s">
        <v>276</v>
      </c>
      <c r="D515" s="22" t="s">
        <v>26</v>
      </c>
      <c r="E515" s="38">
        <f t="shared" si="95"/>
        <v>72000</v>
      </c>
      <c r="F515" s="38">
        <f t="shared" si="95"/>
        <v>72000</v>
      </c>
      <c r="G515" s="38">
        <f t="shared" si="95"/>
        <v>4733.0600000000004</v>
      </c>
      <c r="H515" s="38">
        <f t="shared" si="83"/>
        <v>67266.94</v>
      </c>
      <c r="I515" s="38">
        <f t="shared" si="90"/>
        <v>6.57</v>
      </c>
      <c r="J515" s="38">
        <f t="shared" si="93"/>
        <v>6.57</v>
      </c>
    </row>
    <row r="516" spans="1:10" s="36" customFormat="1" ht="15.75">
      <c r="A516" s="21" t="s">
        <v>355</v>
      </c>
      <c r="B516" s="22" t="s">
        <v>403</v>
      </c>
      <c r="C516" s="21" t="s">
        <v>273</v>
      </c>
      <c r="D516" s="22" t="s">
        <v>26</v>
      </c>
      <c r="E516" s="38">
        <f t="shared" si="95"/>
        <v>72000</v>
      </c>
      <c r="F516" s="38">
        <f t="shared" si="95"/>
        <v>72000</v>
      </c>
      <c r="G516" s="38">
        <f t="shared" si="95"/>
        <v>4733.0600000000004</v>
      </c>
      <c r="H516" s="38">
        <f t="shared" si="83"/>
        <v>67266.94</v>
      </c>
      <c r="I516" s="38">
        <f t="shared" si="90"/>
        <v>6.57</v>
      </c>
      <c r="J516" s="38">
        <f t="shared" si="93"/>
        <v>6.57</v>
      </c>
    </row>
    <row r="517" spans="1:10" s="36" customFormat="1" ht="15.75">
      <c r="A517" s="95" t="s">
        <v>39</v>
      </c>
      <c r="B517" s="22" t="s">
        <v>403</v>
      </c>
      <c r="C517" s="21" t="s">
        <v>404</v>
      </c>
      <c r="D517" s="22" t="s">
        <v>26</v>
      </c>
      <c r="E517" s="24">
        <f t="shared" si="95"/>
        <v>72000</v>
      </c>
      <c r="F517" s="24">
        <f t="shared" si="95"/>
        <v>72000</v>
      </c>
      <c r="G517" s="24">
        <f t="shared" si="95"/>
        <v>4733.0600000000004</v>
      </c>
      <c r="H517" s="24">
        <f t="shared" si="83"/>
        <v>67266.94</v>
      </c>
      <c r="I517" s="24">
        <f t="shared" si="90"/>
        <v>6.57</v>
      </c>
      <c r="J517" s="24">
        <f t="shared" si="93"/>
        <v>6.57</v>
      </c>
    </row>
    <row r="518" spans="1:10" s="36" customFormat="1" ht="15.75">
      <c r="A518" s="21" t="s">
        <v>113</v>
      </c>
      <c r="B518" s="22" t="s">
        <v>403</v>
      </c>
      <c r="C518" s="21" t="s">
        <v>404</v>
      </c>
      <c r="D518" s="22" t="s">
        <v>114</v>
      </c>
      <c r="E518" s="24">
        <v>72000</v>
      </c>
      <c r="F518" s="24">
        <v>72000</v>
      </c>
      <c r="G518" s="24">
        <v>4733.0600000000004</v>
      </c>
      <c r="H518" s="24">
        <f t="shared" si="83"/>
        <v>67266.94</v>
      </c>
      <c r="I518" s="24">
        <f t="shared" si="90"/>
        <v>6.57</v>
      </c>
      <c r="J518" s="24">
        <f t="shared" si="93"/>
        <v>6.57</v>
      </c>
    </row>
    <row r="519" spans="1:10" s="36" customFormat="1" ht="15.75">
      <c r="A519" s="43" t="s">
        <v>60</v>
      </c>
      <c r="B519" s="44"/>
      <c r="C519" s="43"/>
      <c r="D519" s="45"/>
      <c r="E519" s="45">
        <f>E8+E108+E115+E123+E174+E271+E356+E418+E424+E490+E505+E512</f>
        <v>1418604592.0899999</v>
      </c>
      <c r="F519" s="45">
        <f>F8+F108+F115+F123+F174+F271+F356+F418+F424+F490+F505+F512</f>
        <v>1430735428.04</v>
      </c>
      <c r="G519" s="45">
        <f>G8+G108+G115+G123+G174+G271+G356+G418+G424+G490+G505+G512</f>
        <v>289928248.93000001</v>
      </c>
      <c r="H519" s="45">
        <f>H8+H108+H115+H123+H174+H271+H356+H418+H424+H490+H505+H512</f>
        <v>1140807179.1099999</v>
      </c>
      <c r="I519" s="45">
        <f t="shared" si="90"/>
        <v>20.440000000000001</v>
      </c>
      <c r="J519" s="45">
        <f t="shared" si="93"/>
        <v>20.260000000000002</v>
      </c>
    </row>
    <row r="520" spans="1:10" s="9" customFormat="1" ht="15">
      <c r="F520" s="13"/>
      <c r="H520" s="11"/>
      <c r="I520" s="10"/>
      <c r="J520" s="6"/>
    </row>
    <row r="521" spans="1:10" s="9" customFormat="1" ht="15" hidden="1">
      <c r="E521" s="10">
        <f>SUBTOTAL(9,E8:E519)</f>
        <v>11357174266.639999</v>
      </c>
      <c r="F521" s="10">
        <f>SUBTOTAL(9,F8:F519)</f>
        <v>11451240577.84</v>
      </c>
      <c r="G521" s="10">
        <f>SUBTOTAL(9,G8:G519)</f>
        <v>2321714611.5900002</v>
      </c>
      <c r="H521" s="11"/>
      <c r="I521" s="10"/>
      <c r="J521" s="6"/>
    </row>
    <row r="522" spans="1:10" s="9" customFormat="1" ht="15" hidden="1">
      <c r="E522" s="10">
        <f>SUBTOTAL(9,E8:E520)</f>
        <v>11357174266.639999</v>
      </c>
      <c r="F522" s="10">
        <f>SUBTOTAL(9,F8:F520)</f>
        <v>11451240577.84</v>
      </c>
      <c r="G522" s="10">
        <f>SUBTOTAL(9,G8:G520)</f>
        <v>2321714611.5900002</v>
      </c>
      <c r="H522" s="11"/>
      <c r="I522" s="10"/>
    </row>
    <row r="523" spans="1:10" s="9" customFormat="1" ht="15" hidden="1">
      <c r="F523" s="13"/>
      <c r="H523" s="11"/>
      <c r="I523" s="10"/>
    </row>
    <row r="524" spans="1:10" s="9" customFormat="1" ht="15" hidden="1">
      <c r="E524" s="10">
        <v>672001220</v>
      </c>
      <c r="F524" s="10"/>
      <c r="G524" s="10"/>
      <c r="H524" s="11"/>
      <c r="I524" s="10"/>
    </row>
    <row r="525" spans="1:10" s="9" customFormat="1" ht="15" hidden="1">
      <c r="E525" s="10">
        <f>63000000</f>
        <v>63000000</v>
      </c>
      <c r="F525" s="10"/>
      <c r="G525" s="10"/>
      <c r="H525" s="11"/>
      <c r="I525" s="10"/>
    </row>
    <row r="526" spans="1:10" s="7" customFormat="1" ht="15.75" hidden="1">
      <c r="A526" s="5"/>
      <c r="B526" s="5"/>
      <c r="C526" s="5"/>
      <c r="D526" s="5"/>
      <c r="E526" s="6">
        <v>1444735458.6199999</v>
      </c>
      <c r="F526" s="14">
        <v>1378432628.8</v>
      </c>
      <c r="G526" s="8">
        <v>1405046015.02</v>
      </c>
      <c r="H526" s="12"/>
      <c r="I526" s="8"/>
    </row>
    <row r="527" spans="1:10" s="7" customFormat="1" ht="15.75">
      <c r="A527" s="5"/>
      <c r="B527" s="5"/>
      <c r="C527" s="5"/>
      <c r="D527" s="5"/>
      <c r="E527" s="5"/>
      <c r="F527" s="15"/>
      <c r="H527" s="12"/>
      <c r="I527" s="8"/>
    </row>
    <row r="528" spans="1:10" s="7" customFormat="1" ht="15.75">
      <c r="A528" s="5"/>
      <c r="B528" s="5"/>
      <c r="C528" s="5"/>
      <c r="D528" s="5"/>
      <c r="E528" s="5"/>
      <c r="F528" s="15"/>
      <c r="H528" s="12"/>
      <c r="I528" s="8"/>
    </row>
    <row r="529" spans="1:10" s="7" customFormat="1" ht="15.75">
      <c r="A529" s="5"/>
      <c r="B529" s="5"/>
      <c r="C529" s="5"/>
      <c r="D529" s="5"/>
      <c r="E529" s="5"/>
      <c r="F529" s="15"/>
      <c r="H529" s="12"/>
      <c r="I529" s="8"/>
    </row>
    <row r="530" spans="1:10" s="7" customFormat="1" ht="15.75">
      <c r="A530" s="5"/>
      <c r="B530" s="5"/>
      <c r="C530" s="5"/>
      <c r="D530" s="5"/>
      <c r="E530" s="5"/>
      <c r="F530" s="15"/>
      <c r="H530" s="12"/>
      <c r="I530" s="8"/>
    </row>
    <row r="531" spans="1:10" s="7" customFormat="1" ht="15.75">
      <c r="A531" s="5"/>
      <c r="B531" s="5"/>
      <c r="C531" s="5"/>
      <c r="D531" s="5"/>
      <c r="E531" s="5"/>
      <c r="F531" s="15"/>
      <c r="H531" s="12"/>
      <c r="I531" s="8"/>
    </row>
    <row r="532" spans="1:10" s="7" customFormat="1" ht="15.75">
      <c r="A532" s="5"/>
      <c r="B532" s="5"/>
      <c r="C532" s="5"/>
      <c r="D532" s="5"/>
      <c r="E532" s="5"/>
      <c r="F532" s="15"/>
      <c r="H532" s="12"/>
      <c r="I532" s="8"/>
    </row>
    <row r="533" spans="1:10" s="7" customFormat="1" ht="15.75">
      <c r="A533" s="5"/>
      <c r="B533" s="5"/>
      <c r="C533" s="5"/>
      <c r="D533" s="5"/>
      <c r="E533" s="5"/>
      <c r="F533" s="15"/>
      <c r="H533" s="12"/>
      <c r="I533" s="8"/>
    </row>
    <row r="534" spans="1:10" s="16" customFormat="1" ht="18.75" customHeight="1">
      <c r="A534" s="9"/>
      <c r="B534" s="9"/>
      <c r="C534" s="9"/>
      <c r="D534" s="9"/>
      <c r="E534" s="9"/>
      <c r="F534" s="13"/>
      <c r="H534" s="17"/>
      <c r="I534" s="18"/>
    </row>
    <row r="535" spans="1:10" s="16" customFormat="1" ht="23.65" customHeight="1">
      <c r="A535" s="9"/>
      <c r="B535" s="9"/>
      <c r="C535" s="9"/>
      <c r="D535" s="9"/>
      <c r="E535" s="9"/>
      <c r="F535" s="13"/>
      <c r="H535" s="17"/>
      <c r="I535" s="18"/>
    </row>
    <row r="536" spans="1:10" s="16" customFormat="1" ht="15" customHeight="1">
      <c r="A536" s="9"/>
      <c r="B536" s="9"/>
      <c r="C536" s="9"/>
      <c r="D536" s="9"/>
      <c r="E536" s="9"/>
      <c r="F536" s="13"/>
      <c r="H536" s="17"/>
      <c r="I536" s="18"/>
    </row>
    <row r="537" spans="1:10" s="16" customFormat="1" ht="15.75">
      <c r="A537" s="9"/>
      <c r="B537" s="9"/>
      <c r="C537" s="9"/>
      <c r="D537" s="9"/>
      <c r="E537" s="9"/>
      <c r="F537" s="13"/>
      <c r="H537" s="17"/>
      <c r="I537" s="18"/>
    </row>
    <row r="538" spans="1:10" s="16" customFormat="1" ht="15.95" customHeight="1">
      <c r="A538" s="9"/>
      <c r="B538" s="9"/>
      <c r="C538" s="9"/>
      <c r="D538" s="9"/>
      <c r="E538" s="9"/>
      <c r="F538" s="13"/>
      <c r="H538" s="17"/>
      <c r="I538" s="18"/>
    </row>
    <row r="539" spans="1:10" ht="15">
      <c r="A539" s="9"/>
      <c r="B539" s="9"/>
      <c r="C539" s="9"/>
      <c r="D539" s="9"/>
      <c r="E539" s="9"/>
      <c r="F539" s="13"/>
    </row>
    <row r="540" spans="1:10" ht="12.95" customHeight="1">
      <c r="A540" s="9"/>
      <c r="B540" s="9"/>
      <c r="C540" s="9"/>
      <c r="D540" s="9"/>
      <c r="E540" s="9"/>
      <c r="F540" s="13"/>
    </row>
    <row r="541" spans="1:10" ht="15">
      <c r="A541" s="9"/>
      <c r="B541" s="9"/>
      <c r="C541" s="9"/>
      <c r="D541" s="9"/>
      <c r="E541" s="9"/>
      <c r="F541" s="13"/>
    </row>
    <row r="542" spans="1:10" s="1" customFormat="1" ht="15">
      <c r="A542" s="9"/>
      <c r="B542" s="9"/>
      <c r="C542" s="9"/>
      <c r="D542" s="9"/>
      <c r="E542" s="9"/>
      <c r="F542" s="13"/>
      <c r="G542" s="4"/>
      <c r="H542" s="2"/>
      <c r="I542" s="3"/>
      <c r="J542" s="4"/>
    </row>
    <row r="543" spans="1:10" s="1" customFormat="1">
      <c r="A543" s="4"/>
      <c r="B543" s="4"/>
      <c r="C543" s="4"/>
      <c r="D543" s="4"/>
      <c r="E543" s="4"/>
      <c r="F543" s="19"/>
      <c r="G543" s="4"/>
      <c r="H543" s="2"/>
      <c r="I543" s="3"/>
      <c r="J543" s="4"/>
    </row>
    <row r="544" spans="1:10" s="1" customFormat="1">
      <c r="A544" s="4"/>
      <c r="B544" s="4"/>
      <c r="C544" s="4"/>
      <c r="D544" s="4"/>
      <c r="E544" s="4"/>
      <c r="F544" s="19"/>
      <c r="G544" s="4"/>
      <c r="H544" s="2"/>
      <c r="I544" s="3"/>
      <c r="J544" s="4"/>
    </row>
  </sheetData>
  <mergeCells count="2">
    <mergeCell ref="H2:J2"/>
    <mergeCell ref="A4:J4"/>
  </mergeCells>
  <pageMargins left="0.98425196850393704" right="0.59055118110236227" top="0.35433070866141736" bottom="0.43307086614173229" header="0.15748031496062992" footer="0.31496062992125984"/>
  <pageSetup paperSize="9" scale="60" fitToHeight="0" orientation="landscape" horizontalDpi="1200" verticalDpi="1200" r:id="rId1"/>
  <headerFooter alignWithMargins="0">
    <oddHeader>&amp;R&amp;P</oddHeader>
  </headerFooter>
  <rowBreaks count="2" manualBreakCount="2">
    <brk id="451" max="9" man="1"/>
    <brk id="50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</vt:lpstr>
      <vt:lpstr>'Приложение №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user</cp:lastModifiedBy>
  <cp:lastPrinted>2023-10-27T06:10:13Z</cp:lastPrinted>
  <dcterms:created xsi:type="dcterms:W3CDTF">2002-10-08T15:02:13Z</dcterms:created>
  <dcterms:modified xsi:type="dcterms:W3CDTF">2024-05-07T06:48:18Z</dcterms:modified>
</cp:coreProperties>
</file>