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6" windowWidth="12120" windowHeight="8700" tabRatio="599" activeTab="0"/>
  </bookViews>
  <sheets>
    <sheet name="1" sheetId="1" r:id="rId1"/>
    <sheet name="Лист1" sheetId="2" r:id="rId2"/>
  </sheets>
  <definedNames>
    <definedName name="acc2">#REF!</definedName>
    <definedName name="add_bk">#REF!</definedName>
    <definedName name="add_bk_n">#REF!</definedName>
    <definedName name="Boss_FIO">#REF!</definedName>
    <definedName name="Budget_Level">#REF!</definedName>
    <definedName name="Buh_Dol">#REF!</definedName>
    <definedName name="Buh_FIO">#REF!</definedName>
    <definedName name="cacc2">#REF!</definedName>
    <definedName name="cadd_bk">#REF!</definedName>
    <definedName name="cbk">#REF!</definedName>
    <definedName name="cdep">#REF!</definedName>
    <definedName name="cdiv">#REF!</definedName>
    <definedName name="cexp">#REF!</definedName>
    <definedName name="Chef_Dol">#REF!</definedName>
    <definedName name="Chef_FIO">#REF!</definedName>
    <definedName name="citem">#REF!</definedName>
    <definedName name="citem1">#REF!</definedName>
    <definedName name="citem2">#REF!</definedName>
    <definedName name="cmdiv">#REF!</definedName>
    <definedName name="corr02_n">#REF!</definedName>
    <definedName name="corr2">#REF!</definedName>
    <definedName name="corr2_cbp">#REF!</definedName>
    <definedName name="corr2_inn">#REF!</definedName>
    <definedName name="corr2_n">#REF!</definedName>
    <definedName name="csfin">#REF!</definedName>
    <definedName name="ctgt">#REF!</definedName>
    <definedName name="ctgt3">#REF!</definedName>
    <definedName name="ctgt5">#REF!</definedName>
    <definedName name="CurentGroup">#REF!</definedName>
    <definedName name="CurRow">#REF!</definedName>
    <definedName name="Data">#REF!</definedName>
    <definedName name="DataFields">#REF!</definedName>
    <definedName name="date">#REF!</definedName>
    <definedName name="dDate1">#REF!</definedName>
    <definedName name="dDate2">#REF!</definedName>
    <definedName name="dep">#REF!</definedName>
    <definedName name="dep_n">#REF!</definedName>
    <definedName name="div">#REF!</definedName>
    <definedName name="div_n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exp">#REF!</definedName>
    <definedName name="exp_n">#REF!</definedName>
    <definedName name="Footer">#REF!</definedName>
    <definedName name="GroupOrder">#REF!</definedName>
    <definedName name="item">#REF!</definedName>
    <definedName name="item_n">#REF!</definedName>
    <definedName name="item1_n">#REF!</definedName>
    <definedName name="item2_n">#REF!</definedName>
    <definedName name="izm">#REF!</definedName>
    <definedName name="link">#REF!</definedName>
    <definedName name="mdiv_n">#REF!</definedName>
    <definedName name="NastrFields">#REF!</definedName>
    <definedName name="nCheck_1">#REF!</definedName>
    <definedName name="nCheck_10">#REF!</definedName>
    <definedName name="nCheck_11">#REF!</definedName>
    <definedName name="nCheck_12">#REF!</definedName>
    <definedName name="nCheck_13">#REF!</definedName>
    <definedName name="nCheck_2">#REF!</definedName>
    <definedName name="nCheck_5">#REF!</definedName>
    <definedName name="nCheck_6">#REF!</definedName>
    <definedName name="nCheck_7">#REF!</definedName>
    <definedName name="nCheck_8">#REF!</definedName>
    <definedName name="nCheck_9">#REF!</definedName>
    <definedName name="nOtborLink1">#REF!</definedName>
    <definedName name="nOtborLink10">#REF!</definedName>
    <definedName name="nOtborLink11">#REF!</definedName>
    <definedName name="nOtborLink12">#REF!</definedName>
    <definedName name="nOtborLink2">#REF!</definedName>
    <definedName name="nOtborLink3">#REF!</definedName>
    <definedName name="nOtborLink4">#REF!</definedName>
    <definedName name="nOtborLink5">#REF!</definedName>
    <definedName name="nOtborLink6">#REF!</definedName>
    <definedName name="nOtborLink7">#REF!</definedName>
    <definedName name="nOtborLink8">#REF!</definedName>
    <definedName name="number">#REF!</definedName>
    <definedName name="obj_n">#REF!</definedName>
    <definedName name="PrevGroupName">#REF!</definedName>
    <definedName name="PrevGroupValue">#REF!</definedName>
    <definedName name="Rash_Date">#REF!</definedName>
    <definedName name="s_1">#REF!</definedName>
    <definedName name="s_2">#REF!</definedName>
    <definedName name="s_3">#REF!</definedName>
    <definedName name="s_4">#REF!</definedName>
    <definedName name="sfin">#REF!</definedName>
    <definedName name="sfin_n">#REF!</definedName>
    <definedName name="ss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tgt">#REF!</definedName>
    <definedName name="tgt_n">#REF!</definedName>
    <definedName name="tgt3_n">#REF!</definedName>
    <definedName name="tgt5_n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Titles" localSheetId="0">'1'!$9:$9</definedName>
    <definedName name="_xlnm.Print_Area" localSheetId="0">'1'!$A$1:$Z$336</definedName>
  </definedNames>
  <calcPr fullCalcOnLoad="1" fullPrecision="0"/>
</workbook>
</file>

<file path=xl/sharedStrings.xml><?xml version="1.0" encoding="utf-8"?>
<sst xmlns="http://schemas.openxmlformats.org/spreadsheetml/2006/main" count="313" uniqueCount="267">
  <si>
    <t>Дата: 05.09.2006</t>
  </si>
  <si>
    <t>Эк.класс.</t>
  </si>
  <si>
    <t>Сумма на год</t>
  </si>
  <si>
    <t>1 квартал</t>
  </si>
  <si>
    <t>2 квартал</t>
  </si>
  <si>
    <t>3 квартал</t>
  </si>
  <si>
    <t>4 квартал</t>
  </si>
  <si>
    <t>Наименование</t>
  </si>
  <si>
    <t>Целевая статья</t>
  </si>
  <si>
    <t>Вид расходов</t>
  </si>
  <si>
    <t>Экономическая классификация</t>
  </si>
  <si>
    <t>(тыс. руб.)</t>
  </si>
  <si>
    <t>Муниципальная программа</t>
  </si>
  <si>
    <t>Ведомство</t>
  </si>
  <si>
    <t>Непрограммная часть бюджета</t>
  </si>
  <si>
    <t>Отклонение (+,-)</t>
  </si>
  <si>
    <t>Доходы</t>
  </si>
  <si>
    <t>Налоговые и неналоговые доходы</t>
  </si>
  <si>
    <t>Безвозмездные поступления</t>
  </si>
  <si>
    <t>Доходы всего</t>
  </si>
  <si>
    <t>3</t>
  </si>
  <si>
    <t>4</t>
  </si>
  <si>
    <t xml:space="preserve">Муниципальные программы </t>
  </si>
  <si>
    <t>Расходы всего</t>
  </si>
  <si>
    <t>Дефицит (-), профицит (+)</t>
  </si>
  <si>
    <t>Проведение санитарно-просветительской работы среди граждан Шкотовского муниципального района</t>
  </si>
  <si>
    <t>Расходы на обеспечение деятельности (оказание услуг, выполнение работ) муниципальными учреждениями</t>
  </si>
  <si>
    <t>Расходы по оплате договоров на выполнение работ, оказание услуг, связанных с капитальным ремонтом нефинансовых активов, полученных в аренду или безвозмездное пользование, закрепленных за муниципальными учреждениями на праве оперативного управления</t>
  </si>
  <si>
    <t>Расходы на приобретение муниципальными учреждениями недвижимого и особо ценного движимого имущества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</si>
  <si>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</si>
  <si>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Поддержка общества инвалидов Шкотовского муниципального района</t>
  </si>
  <si>
    <t>Социальная адаптация инвалидов, вовлечение их в общественно-культурную и спортивную жизнь, творческая и социокультурная реабилитация инвалидов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</si>
  <si>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</si>
  <si>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Содержание автомобильных дорог муниципального значения на территории Шкотовского муниципального района</t>
  </si>
  <si>
    <t>Субвенции бюджетам муниципальных районов Приморского края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</t>
  </si>
  <si>
    <t>Непрограммные направления деятельности органов местного самоуправления Шкотовского муниципального района</t>
  </si>
  <si>
    <t>Глава Шкотовского муниципального района</t>
  </si>
  <si>
    <t>Расходы, связанные с исполнением решений, принятых судебными органами</t>
  </si>
  <si>
    <t>Пенсии за выслугу лет муниципальным служащим</t>
  </si>
  <si>
    <t>Субвенции на создание и обеспечение деятельности комиссий по делам несовершеннолетних и защите их прав</t>
  </si>
  <si>
    <t>Субвенции на реализацию отдельных государственных полномочий по созданию административных комиссий</t>
  </si>
  <si>
    <t xml:space="preserve"> </t>
  </si>
  <si>
    <t>Основное мероприятие "Организация мероприятий, направленных на борьбу с социально-значимыми заболеваниями"</t>
  </si>
  <si>
    <t>Основное мероприятие "Реализация образовательных программ дошкольного образования"</t>
  </si>
  <si>
    <t>Основное мероприятие "Реализация образовательных программ начального общего, основного общего и среднего общего образования"</t>
  </si>
  <si>
    <t>Субвенции    на обеспечение государственных гарантий реализации прав на получение общедоступного и бесплатного 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</t>
  </si>
  <si>
    <t>Основное мероприятие "Социальная поддержка, направленная на повышение доступности услуг, предоставляемых организациями отдыха и оздоровления детей"</t>
  </si>
  <si>
    <t>Субвенции на организациюи обеспечение оздоровления и отдыха детей Приморского края (за исключением отдыха детей в каникулярное время)</t>
  </si>
  <si>
    <t>Основное мероприятие "Реализация мероприятий, направленных на привлечение детей и молодежи к участию в районных и краевых массовых мероприятиях и повышение качества жизни детей"</t>
  </si>
  <si>
    <t>Проведение мероприятий для детей и молодёжи</t>
  </si>
  <si>
    <t>Подпрограмма "Другие вопросы в области образования"</t>
  </si>
  <si>
    <t>Основное мероприятие "Обеспечение деятельности Муниципального казенного учреждения "Управление образованием"  Шкотовского муниципального района"</t>
  </si>
  <si>
    <t>Подпрограмма "Социальная поддержка семей и детей"</t>
  </si>
  <si>
    <t>Основное мероприятие "Меры социальной поддержки семей, имеющих детей"</t>
  </si>
  <si>
    <t>Компенсация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</si>
  <si>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Подпрограмма "Доступная среда"</t>
  </si>
  <si>
    <t>Основное мероприятие "Мероприятия по адаптации приоритетных объектов социальной, транспортной, инженерной инфраструктуры для обеспечения доступности и получения услуг инвалидами и другими маломобильными группами населения"</t>
  </si>
  <si>
    <t>Обеспечение беспрепятственного доступа инвалидов к объектам социальной инфраструктуры и информации</t>
  </si>
  <si>
    <t>Подпрограмма "Социальная поддержка отдельных граждан в Шкотовском муниципальном районе"</t>
  </si>
  <si>
    <t>Основное мероприятие "Выплата пенсий и доплат к пенсии"</t>
  </si>
  <si>
    <t>Подпрограмма "Улучшение условий и охраны труда в Шкотовском муниципальном районе"</t>
  </si>
  <si>
    <t>Основное мероприятие "Привентивные меры, направленные на снижение производственного травматизма и профессиональных заболеваний"</t>
  </si>
  <si>
    <t>Подпрограмма "Организация досуга и обеспечение населения Шкотовского района услугами организации культуры" (клубная система)</t>
  </si>
  <si>
    <t>Основное мероприятие "Обеспечение деятельности Муниципального казенного учреждения "Культурно-информационный центр"  Шкотовского муниципального района"</t>
  </si>
  <si>
    <t xml:space="preserve">Подпрограмма "Организация обслуживания населения Шкотовского района, комплектование и обеспечение сохранности библиотечных фондов библиотек поселений Шкотовского района" (централизованная библиотечная система) </t>
  </si>
  <si>
    <t xml:space="preserve">Подпрограмма "Осуществление руководства и управления в сфере установленных функций учреждения культуры Шкотовского района " (финансово-методический центр) </t>
  </si>
  <si>
    <t>Основное мероприятие "Капитальный ремонт многоквартирных домов Шкотовского муниципального района"</t>
  </si>
  <si>
    <t>Исполнения обязательств по уплате взносов за капитальный ремонт общего имущества в многоквартирных домах</t>
  </si>
  <si>
    <t>Муниципальная программа "Защита населения и территории от чрезвычайных ситуаций, обеспечение пожарной безопасности и безопасности людей на водных объектах Шкотовского муниципального района"</t>
  </si>
  <si>
    <t>Подпрограмма "Снижение рисков и смягчение последствий чрезвычайных ситуаций природного и техногенного характера в Приморском крае"</t>
  </si>
  <si>
    <t>Основное мероприятие "Развитие материально-технической базы для защиты населения и территории от чрезвычайных ситуаций"</t>
  </si>
  <si>
    <t>Финансовый резерв для ликвидации чрезвычайных ситуаций в Шкотовском муниципальном районе</t>
  </si>
  <si>
    <t>Подпрограмма "Развитие массовой физической культуры и спорта в Шкотовском муниципальном районе"</t>
  </si>
  <si>
    <t>Основное мероприятие "Создание условий для привлечения населения к занятиям спортом"</t>
  </si>
  <si>
    <t>Межбюжетные трансферты на материальное стимулирование организаторов физкультурно-массовой работы в поселениях</t>
  </si>
  <si>
    <t>Реализация физкультурных и спортивно-массовых мероприятий, участие спортсменов в краевых, межрегиональных и международных физкультурных и спортивных мероприятиях, привлечение медицинского персонала, приобретение инвентаря и форм для команд</t>
  </si>
  <si>
    <t>Подпрограмма "Развитие информационных систем и информационных сервисов для жителей Шкотовского муниципального района"</t>
  </si>
  <si>
    <t>Основное мероприятие"Создание и обеспечение функционирования среды электронного взаимодействия органов исполнительной власти Шкотовского муниципального района"</t>
  </si>
  <si>
    <t>Создание и поддержка Интернет-портала в сети Интернет</t>
  </si>
  <si>
    <t>Подпрограмма "Информирование населения Шкотовского муниципального района о реализации программ Шкотовского муниципального района и социально значимых объектах и мероприятиях в Шкотовском муниципальном районе"</t>
  </si>
  <si>
    <t>Основное мероприятие "Информирование населения Шкотовского муниципального района о реализации муниципальных программ Шкотовского муниципального района"</t>
  </si>
  <si>
    <t xml:space="preserve">Информационное освещение деятельности органов местного самоуправления Шкотовского муниципального района в средствах массовой информации </t>
  </si>
  <si>
    <t>Основное мероприятие "Создание условий для развития СМИ Шкотовского муниципального района и освещение деятельности органов местного самоуправления"</t>
  </si>
  <si>
    <t>Основное мероприятие "Организация транспортного обслуживания населения между поселениями в границах Шкотовского муниципального района"</t>
  </si>
  <si>
    <t>Субсидии юридическим лицам на возмещение недополученных доходов, возникающих в связи с регулированием органами исполнительной власти Приморского края тарифов на перевозку пассажиров и багажа автомобильным транспортом</t>
  </si>
  <si>
    <t>Основное мероприятие "Поддержка дорожного хозяйства Шкотовского муниципального района"</t>
  </si>
  <si>
    <t>Основное мероприятие "Совершенствование межбюджетных отношений в Шкотовском муниципальном районе"</t>
  </si>
  <si>
    <t>Дотации на выравнивание бюджетной обеспеченности поселений из регионального фонда финансовой поддержки</t>
  </si>
  <si>
    <t>Основное мероприятие "Совершенствание управления муниципальным долгом Шкотовского муниципального района"</t>
  </si>
  <si>
    <t>Процентные платежи по муниципальному долгу Шкотовского муниципального района</t>
  </si>
  <si>
    <t>Подпрограмма "Обеспечение деятельности мировой юстиции в Шкотовском муниципальном районе, финансовое обеспечение переданных федеральных полномочий и государственное управление в сфере реализации государственных программ"</t>
  </si>
  <si>
    <t>Основное мероприятие "Финансовое обеспечение переданных федеральных полномочий"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</si>
  <si>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</si>
  <si>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Непрограммные мероприятия</t>
  </si>
  <si>
    <t>Руководство и управление в сфере установленных функций органов местного самоуправления Шкотовского муниципального района</t>
  </si>
  <si>
    <t>Председатель Думы Шкотовского муниципального района</t>
  </si>
  <si>
    <t>Депутаты Думы Шкотовского муниципального района</t>
  </si>
  <si>
    <t>Председатель контрольно-счетной комиссии Шкотовского муниципального района</t>
  </si>
  <si>
    <t>Резервный фонд Администрации Шкотовского муниципального района</t>
  </si>
  <si>
    <t>Содержанае и обслуживание казны Шкотовского муниципального района</t>
  </si>
  <si>
    <r>
      <t xml:space="preserve"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</t>
    </r>
    <r>
      <rPr>
        <sz val="12"/>
        <rFont val="Calibri"/>
        <family val="2"/>
      </rPr>
      <t>«</t>
    </r>
    <r>
      <rPr>
        <sz val="12"/>
        <rFont val="Times New Roman"/>
        <family val="1"/>
      </rPr>
      <t>Об актах гражданского состояния</t>
    </r>
    <r>
      <rPr>
        <sz val="12"/>
        <rFont val="Calibri"/>
        <family val="2"/>
      </rPr>
      <t>»</t>
    </r>
    <r>
      <rPr>
        <sz val="12"/>
        <rFont val="Times New Roman"/>
        <family val="1"/>
      </rPr>
      <t xml:space="preserve"> полномочий Российской Федерации по государственной регистрации актов гражданского состояния</t>
    </r>
  </si>
  <si>
    <t>Субвенции на организацию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</si>
  <si>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Субсидии бюджетам муниципальных образований Приморского края на поддержку муниципальных программ развития малого и среднего предпринимательства</t>
  </si>
  <si>
    <t>Развитие системы отдыха, оздоровления и занятости детей и подростков на территории Шкотовского муниципального района</t>
  </si>
  <si>
    <t>Подпрограмма "Содействие созданию в Шкотовском муниципальном районе новых мест в общеобразовательных организациях Шкотовского муниципального района"</t>
  </si>
  <si>
    <t>Мероприятия государственной программы Российской Федерации "Доступная среда"</t>
  </si>
  <si>
    <t>Подпрограмма "Поддержка учреждений культуры в Шкотовском муниципальном районе"</t>
  </si>
  <si>
    <t>Основное мероприятие "Обеспечение поддержки учреждений культуры в Шкотовском муниципальном районе"</t>
  </si>
  <si>
    <t>Основное мероприятие "Меры социального обеспечения граждан"</t>
  </si>
  <si>
    <t>Перевоз невостребованных трупов в морг и к месту захоронения</t>
  </si>
  <si>
    <t>Основное мероприятие "Поддержка муниципальных программ в сфере водоснабжения, водоотведения и водоочистки"</t>
  </si>
  <si>
    <t>Строительство объектов водоснабжения с. Анисимовка</t>
  </si>
  <si>
    <t>Субсидии бюджетам муниципальных образований на проектирование и (или) строительство, реконструкцию, модернизацию и капитальный ремонт объектов водопроводно-канализационного хозяйства</t>
  </si>
  <si>
    <t>Основное мероприятие "Ремонт автомобильных дорог в рамках реализации Приоритетного проекта "Безопасные и качественные дороги"</t>
  </si>
  <si>
    <t xml:space="preserve">Ремонт автомобильных дорог муниципального значения на территории Шкотовского муниципального района в рамках реализации Приоритетного проекта "Безопасные и качественные дороги" </t>
  </si>
  <si>
    <t>Ремонт автомобильных дорог муниципального значения на территории Шкотовского муниципального района</t>
  </si>
  <si>
    <t>Основное мероприятие "Организация и обеспечение отдыха и оздоровления детей и подростков Шкотовского муниципального района"</t>
  </si>
  <si>
    <t>Софинансирование из местного бюджета мероприятий по капитальному ремонту зданий муниципальных общеобразовательных учреждений</t>
  </si>
  <si>
    <t xml:space="preserve">Субсидии бюджетам муниципальных образований на обеспечение развития и укрепления материально-технической базы  домов культуры в населенных пунктах с числом жителей до 50 тысяч человек </t>
  </si>
  <si>
    <t>Софинансирование из местного бюджета мероприятий по проектированию и (или) строительству, реконструкции, модернизации и капитальному ремонту объектов водопроводно-канализационного хозяйства</t>
  </si>
  <si>
    <t>Субсидии организациям на возмещение расходов в области ЖКХ</t>
  </si>
  <si>
    <t>Основное мероприятие "Строительство, реконструкция и капитальный ремонт объектов здравоохранения Шкотовского муниципального района"</t>
  </si>
  <si>
    <t>Создание условий для строительства учреждений здравоохранения в Шкотовском муниципальном районе</t>
  </si>
  <si>
    <t>Материальная поддержка студентов</t>
  </si>
  <si>
    <t>Субвенции бюджетам муниципальных образований на обеспечение бесплатным питанием детей, обучающихся в муниципальных общеобразовательных организациях Приморского края</t>
  </si>
  <si>
    <t>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Приморского края</t>
  </si>
  <si>
    <t>Основное мероприятие "Обеспечение граждан твердым топливом (дровами)"</t>
  </si>
  <si>
    <t>Субсидии бюджетам муниципальных образований Приморского края на обеспечение граждан твердым топливом (дровами)</t>
  </si>
  <si>
    <t>Основное мероприятие "Выполнение обязательств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родителей"</t>
  </si>
  <si>
    <t>Федеральный проект "Дорожная сеть"</t>
  </si>
  <si>
    <t>Осуществление дорожной деятельности на автомобильных дорогах местного значения на территории Приморского края в рамках национального проекта "Безопасные и качественные автомобильные дороги"</t>
  </si>
  <si>
    <t>Муниципальная программа Шкотовского муниципального района "Безопасный город" на 2016-2021 годы</t>
  </si>
  <si>
    <t>Подпрограмма "Комплексные меры профилактики правонарушений, экстремизма и терроризма, незаконного потребления наркотических средств и психотропных веществ в Шкотовском муниципальном районе" на 2016-2021 годы</t>
  </si>
  <si>
    <t>Субвенции, передаваемые органам местного самоуправления городских округов и муниципальных районов Приморского края на реализацию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</si>
  <si>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>Муниципальная программа "Социальная поддержка населения Шкотовского муниципального района на 2018-2021 годы"</t>
  </si>
  <si>
    <t>Муниципальная программа "Содействие занятости населения Шкотовского муниципального района на 2014-2021 годы"</t>
  </si>
  <si>
    <t>Муниципальная программа "Развитие транспортного комплекса Шкотовского муниципального района на 2014-2021 годы"</t>
  </si>
  <si>
    <t xml:space="preserve">Подпрограмма  "Развитие транспортного комплекса Шкотовского муниципального района на 2014-2021 годы" </t>
  </si>
  <si>
    <t>Подпрограмма "Развитие дорожной отрасли в Шкотовском муниципальном районе на 2014-2021 годы"</t>
  </si>
  <si>
    <t>Софинансирование из местного бюджета субсидии из краевого бюджета бюджетам муниципальных образований Приморского края на строительство, реконструкцию, ремонт объектов культуры (в том числе проектно-изыскательские работы), находящихся в муниципальной собственности, и приобретение объектов культуры для муниципальных нужд</t>
  </si>
  <si>
    <t>Основное мероприятие "Обеспечение поддержки муниципальных учреждений культуры в Приморском крае и их работников"</t>
  </si>
  <si>
    <t>Софинансирование из местного бюджета мероприятий на государственную поддержку лучших работников муниципальных учреждений культуры, находящихся на территории сельских поселений</t>
  </si>
  <si>
    <t>Софинансирование из местного бюджета мероприятий на государственную поддержку муниципальных учреждений культуры</t>
  </si>
  <si>
    <t>Софинансирование из местного бюджета субсидии бюджетам муниципальных образований Приморского края на обеспечение граждан твердым топливом (дровами)</t>
  </si>
  <si>
    <t>Федеральный проект "Спорт - норма жизни"</t>
  </si>
  <si>
    <t>Мероприятия по противодействию распространения наркотиков</t>
  </si>
  <si>
    <t>Субвенции бюджетам муниципальных образований на реализацию отдельных государственных полномочий органов опеки и попечительства в отношении несовершеннолетних</t>
  </si>
  <si>
    <t>Федеральный проект "Учитель будущего"</t>
  </si>
  <si>
    <t>Основное мероприятие "Меры социальной поддержки детей-сирот и детей, оставшихся без попечения родителей"</t>
  </si>
  <si>
    <t>Субвенции бюджетам муниципальных образований Приморского края на реализацию государственного полномочия по назначению и предоставлению выплаты единовременного пособия при передаче ребенка на воспитание в семью</t>
  </si>
  <si>
    <t>Субвенции бюджетам муниципальных образований Приморского края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</si>
  <si>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 xml:space="preserve">Софинансирование из местного бюджета мероприятий по обеспечению развития и укреплению материально-технической базы домов культуры в населенных пунктах с числом жителей до 50 тысяч человек </t>
  </si>
  <si>
    <t xml:space="preserve">Подпрограмма "Обеспечение жильем отдельных категорий граждан Приморского края" </t>
  </si>
  <si>
    <t>Основное мероприятие "Обеспечение жильем отдельных категорий граждан"</t>
  </si>
  <si>
    <t>Субвенции на регистрацию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</si>
  <si>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Субсидии из краевого бюджета бюджетам муниципальных образований Приморского края на социальные выплаты молодым семьям для приобретения (строительства) стандартного жилья</t>
  </si>
  <si>
    <t>Предоставление социальных выплат молодым семьям - участникам Подпрограммы для приобретения (строительства) стандартного жилья</t>
  </si>
  <si>
    <t>Подпрограмма "Обеспечение деятельности органов исполнительной власти"</t>
  </si>
  <si>
    <t xml:space="preserve">Софинансирование из местного бюджета на субсидии бюджетам муниципальных образований Приморского края на оснащение объектов спортивной инфраструктуры спортивно-
технологическим оборудованием
</t>
  </si>
  <si>
    <t xml:space="preserve">Основное мероприятие "Профилактика незаконного потребления наркотических средств и психотропных веществ, совершенствование антинаркотической пропаганды" </t>
  </si>
  <si>
    <t>Оценка недвижимости, признание прав и регулирование отношений по муниципальной собственности (Мероприятия по реализации муниципальной политики в области приватизации и управления муниципальной собственностью)</t>
  </si>
  <si>
    <t>% исполнения к уточненному плану</t>
  </si>
  <si>
    <t>% исполнения к первоначальному плану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</si>
  <si>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</si>
  <si>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</si>
  <si>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18340</t>
  </si>
  <si>
    <t>Единый налог на вмененный доход для отдельных видов деятельности</t>
  </si>
  <si>
    <t xml:space="preserve">Единый сельскохозяйственный налог </t>
  </si>
  <si>
    <t>Налог, взимаемый в связи с применением патентной системы налогообложения</t>
  </si>
  <si>
    <t xml:space="preserve">Государственная пошлина по делам, рассматриваемым в судах общей юрисдикции, мировыми судьями (за исключением  Верховного Суда Российской Федерации) </t>
  </si>
  <si>
    <t>Доходы от использования имущества, находящегося в государственной и муниципальной собственности</t>
  </si>
  <si>
    <t xml:space="preserve">Плата за негативное воздействие на окружающую среду </t>
  </si>
  <si>
    <t>500</t>
  </si>
  <si>
    <t xml:space="preserve">Прочие доходы от оказания платных услуг (работ) получателями средств бюджетов  муниципальных районов </t>
  </si>
  <si>
    <t>Доходы от продажи материальных и нематериальных активов</t>
  </si>
  <si>
    <t>Штрафные санкции, возмещение ущерба</t>
  </si>
  <si>
    <t>Прочие неналоговые доходы</t>
  </si>
  <si>
    <t>Дотация бюджетам на поддержку мер по обеспечению сбалансированности бюджетов</t>
  </si>
  <si>
    <t>Субсидии бюджетам субъектов Российской Федерации и муниципальным образованиям</t>
  </si>
  <si>
    <t xml:space="preserve">Субвенции бюджетам субъектов Российской Федерации и муниципальных образований </t>
  </si>
  <si>
    <t>Иные межбюджетные трансферты</t>
  </si>
  <si>
    <t>Прочие безвозмездные поступления в бюджеты муниципальных районов</t>
  </si>
  <si>
    <t>Общегосударственные вопросы</t>
  </si>
  <si>
    <t xml:space="preserve">Расходы в разрезе разделов 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</si>
  <si>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</si>
  <si>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</si>
  <si>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</si>
  <si>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</si>
  <si>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</si>
  <si>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 и  кинематография</t>
  </si>
  <si>
    <t>Здравоохранение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</si>
  <si>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</si>
  <si>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</si>
  <si>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</si>
  <si>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</si>
  <si>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</t>
  </si>
  <si>
    <t>Расходы в разрезе ведомств</t>
  </si>
  <si>
    <t>Контрольно-счетная комиссия Шкотовского муниципального района</t>
  </si>
  <si>
    <t>Администрация Шкотовского муниципального района</t>
  </si>
  <si>
    <t>Муниципальное казенное учреждение "Управление  образованием"  Шкотовского муниципального района Приморского края</t>
  </si>
  <si>
    <t>Муниципальное казенное учреждение "Культурно-информационный центр" Шкотовского муниципального района</t>
  </si>
  <si>
    <t>Дума Шкотовского муниципального района</t>
  </si>
  <si>
    <t>Муниципальное казенное учреждение "Хозяйственное управление администрации" Шкотовского муниципального района</t>
  </si>
  <si>
    <t>Всего расходы</t>
  </si>
  <si>
    <t xml:space="preserve">Расходы в разрезе муниципальных программ </t>
  </si>
  <si>
    <t>Иные межбюджетные трансферты бюджетам муниципальных образований на ежемесячное денежное вознаграждение за классное руководство педагогическим работникам муниципальных образовательных организаций</t>
  </si>
  <si>
    <t>02 2 01 53030</t>
  </si>
  <si>
    <t>Субсидии из краевого бюджета бюджетам муниципальных образований Приморского края на капитальный ремонт зданий муниципальных общеобразовательных учреждений Приморского края</t>
  </si>
  <si>
    <t>Стоительство дома культуры в с.Штыково</t>
  </si>
  <si>
    <t>Субсидии бюджетам муниципальных образований Приморского края на софинансирование расходных обязательств, возникающих при реализации мероприятий по созданию и модернизации учреждений культурно-досугового типа в сельской местности</t>
  </si>
  <si>
    <t>Основное мероприятие "Совершенствование системы обращения с твердыми коммунальными отходами в Шкотовском муниципальном районе"</t>
  </si>
  <si>
    <t>Обустройство контейнерных площадок временного размещения ТКО на территории сельских поселений</t>
  </si>
  <si>
    <t>Мероприятия по профилактике экстремизма и терроризма</t>
  </si>
  <si>
    <t>Основное мероприятие "Обеспечение защиты прав и законных интересов граждан, общества и государства от коррупции, устранение причин и условий, порождающих коррупцию в Шкотовском муниципальном районе"</t>
  </si>
  <si>
    <t>Обеспечение защиты прав и законных интересов граждан, общества и государства от коррупции, устранение причин и условий, порождающих коррупцию в Шкотовском муниципальном районе</t>
  </si>
  <si>
    <t>Назначено на 2022 год (первоначальный бюджет)</t>
  </si>
  <si>
    <t>Назначено на 2022 год (с внесенными изменениями)</t>
  </si>
  <si>
    <t>Налог, взимаемый в связи с применением упрощенной системы налогообложения</t>
  </si>
  <si>
    <t>Основное мероприятие "Развитие инфраструктуры общеобразовательных организаций"</t>
  </si>
  <si>
    <t>Субсидии на реализацию мероприятий по модернизацию школьной системы образования</t>
  </si>
  <si>
    <t>Софинансирование из местного бюджета на субсидии на реализацию мероприятий по модернизацию школьной системы образования</t>
  </si>
  <si>
    <t>Подпрограмма "Развитие системы дополнительного образования, отдыха, оздоровления и занятости детей и подростков Шкотовского муниципального района на 2021-2023 годы"</t>
  </si>
  <si>
    <t>Муниципальная программа "Развитие образования Шкотовского муниципального района на 2021-2023 годы"</t>
  </si>
  <si>
    <t>Подпрограмма "Развитие системы дошкольного образования Шкотовского муниципального района на 2021-2023 годы"</t>
  </si>
  <si>
    <t>Подпрограмма "Развитие системы общего образования Шкотовского муниципального района на 2021-2023 годы"</t>
  </si>
  <si>
    <t>Муниципальная программа "Развитие здравоохранения Шкотовского муниципального района на 2021-2024 годы"</t>
  </si>
  <si>
    <t>Подпрограмма  "Создание условий для оказания медицинской помощи населению на территории Шкотовского муниципального района на 2021-2024 годы"</t>
  </si>
  <si>
    <t>Основное мероприятие "Реализация дополнительных общеобразовательных программ и обеспечение условий их предоставления"</t>
  </si>
  <si>
    <t>Расходы на обеспечение деятельности (оказание услуг, выполнение работ) муниципальных учреждений (ДЮСШ)</t>
  </si>
  <si>
    <t>Компенсационные выплаты за найм жилого помещения</t>
  </si>
  <si>
    <t>Муниципальная программа "Развитие культуры Шкотовского муниципального района Приморского края на 2021-2027 годы"</t>
  </si>
  <si>
    <t>Софинансирование из местного бюджетп субсидии бюджетам муниципальных образований Приморского края на софинансирование расходных обязательств, возникающих при реализации мероприятий по созданию и модернизации учреждений культурно-досугового типа в сельской местности</t>
  </si>
  <si>
    <t>Муниципальная программа "Обеспечение доступным жильем и качественными услугами жилищно-коммунального хозяйства населения Шкотовского района на 2020-2027 годы"</t>
  </si>
  <si>
    <t>Подпрограмма "Обеспечение жильем молодых семей Шкотовского муниципального района на 2020-2027 годы"</t>
  </si>
  <si>
    <t>Основное мероприятие "Обеспечение выплаты молодым семьям субсидий на приобретение (строительств) стандартного жилья"</t>
  </si>
  <si>
    <t>Подпрограмма "Обеспечение жилыми помещениями детей-сирот, детей, оставшихся без попечения родителей, лиц из числа детей-сирот и детей, оставшихся без попечения родителей" на 2020-2027 годы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</si>
  <si>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краевого бюджета</t>
  </si>
  <si>
    <t>Подпрограмма "Создание условий для обеспечения качественными услугами жилищно-коммунального хозяйства Шкотовского муниципального района" на 2020-2027 годы</t>
  </si>
  <si>
    <t>Основное мероприятие "Поддержка организаций коммунального хозяйства"</t>
  </si>
  <si>
    <t>Муниципальная программа  "Охрана окружающей среды Шкотовского муниципального района на 2020-2027 годы"</t>
  </si>
  <si>
    <t>Подпрограмма  "Обращение с твердыми бытовыми и промышленными отходами в Шкотовском муниципальном районе на 2020-2027 годы"</t>
  </si>
  <si>
    <t>Муниципальная программа "Развитие физической культуры и спорта Шкотовского муниципального района  на 2020-2025 годы"</t>
  </si>
  <si>
    <t xml:space="preserve">Субсидии бюджетам муниципальных образований Приморского края на оснащение объектов спортивной инфраструктуры спортивно-
технологическим оборудованием
</t>
  </si>
  <si>
    <t>Субсидии бюджетам муниципальных образований Приморского края на организацию физкультурно-спортивной работы по месту жительства</t>
  </si>
  <si>
    <t>Софинансирование из местного бюджета на субсидии бюджетам муниципальных образований Приморского края на организацию физкультурно-спортивной работы по месту жительства</t>
  </si>
  <si>
    <t>Субсидии на приобретение и поставку спортивного инвентаря, спортивного оборудования и иниги имущества для развития массового спорта</t>
  </si>
  <si>
    <t>Софинансирование из местного бюджета на субсидии на приобретение и поставку спортивного инвентаря, спортивного оборудования и иниги имущества для развития массового спорта</t>
  </si>
  <si>
    <t>Муниципальная программа Шкотовского муниципального района "Информационное общество" на 2020-2027 годы</t>
  </si>
  <si>
    <t>Муниципальная программа "Экономическое развитие и инновационная экономика Шкотовского муниципального района на 2021-2027 годы"</t>
  </si>
  <si>
    <t>Подпрограмма "Долгосрочное финансовое планирование и организация бюджетного процесса, совершенствование межбюджетных отношений в Шкотовском муниципальном районе на 2021-2027 годы"</t>
  </si>
  <si>
    <t>Основное мероприятие "Реализация общественно значимых проектов"</t>
  </si>
  <si>
    <t>Субсидии бюджетам муниципальных образований Приморского края на реализайцию общественно значимых проектов</t>
  </si>
  <si>
    <t>Софинансирование из местного бюджета на субсидии бюджетам муниципальных образований Приморского края на реализайцию общественно значимых проектов</t>
  </si>
  <si>
    <t>Муниципальная пограмма "Противодействие коррупции в Шкотовском муниципальном районе на 2022-2025 годы"</t>
  </si>
  <si>
    <t>Подпрограмма "Противодействие коррупции в Шкотовском муниципальном районе на 2022-2025 годы"</t>
  </si>
  <si>
    <t>Субвенции бюджетам муниципальных районов на осуществление полномочий Российской Федерации по государственной регистрации актов гражданского состояния за счет средств краевого бюджета</t>
  </si>
  <si>
    <t>Отчет об исполнении бюджета Шкотовского муниципального района  за 6 месяцев 2022  года</t>
  </si>
  <si>
    <t>Исполнено за  6 месяцев 2022 года</t>
  </si>
  <si>
    <t xml:space="preserve">Субвенции бюджетам муниципальных образований на осуществление отдельных государственных полномочий по обеспечению горячим питанием обучающихся, получающих начальное общее образование в муниципальных общеобразовательных организациях, софинансируемых за счет средств федерального бюджета </t>
  </si>
  <si>
    <t>Основное мероприятие"Создание условий для получения качественного общего образования"</t>
  </si>
  <si>
    <t>Обеспечение персонифицированного финансирования дополнительного образования детей</t>
  </si>
  <si>
    <t>Субсидии бюджетам муниципальных образований на государственную поддержку лучших работников муниципальных учреждений культуры, находящихся на территориях сельских поселений</t>
  </si>
  <si>
    <t>Cубсидии бюджетам муниципальных образований на государственную поддержку муниципальных учреждений культуры</t>
  </si>
  <si>
    <t>Основное мероприятие "Повышение эффективности муниципального управления в сфере градостроения и жилищно-коммунального хозяйства"</t>
  </si>
  <si>
    <t>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(полномочия по ЖКХ)</t>
  </si>
  <si>
    <t>Основное мероприятие "Создание и модернизация материально-технической базы для развития массовой физической культуры и спорта"</t>
  </si>
  <si>
    <t>Строительство основания спортивных сооружений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</si>
</sst>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00000"/>
    <numFmt numFmtId="176" formatCode="[$-FC19]d\ mmmm\ yyyy\ &quot;г.&quot;"/>
    <numFmt numFmtId="177" formatCode="0.000"/>
    <numFmt numFmtId="178" formatCode="0.0"/>
    <numFmt numFmtId="179" formatCode="0.0000"/>
    <numFmt numFmtId="180" formatCode="0.00000"/>
    <numFmt numFmtId="181" formatCode="0.000000"/>
    <numFmt numFmtId="182" formatCode="0.0000000"/>
    <numFmt numFmtId="183" formatCode="_-* #,##0.000_р_._-;\-* #,##0.000_р_._-;_-* &quot;-&quot;??_р_._-;_-@_-"/>
    <numFmt numFmtId="184" formatCode="0.00000000"/>
    <numFmt numFmtId="185" formatCode="_-* #,##0.000_р_._-;\-* #,##0.000_р_._-;_-* &quot;-&quot;???_р_._-;_-@_-"/>
    <numFmt numFmtId="186" formatCode="_-* #,##0.0000_р_._-;\-* #,##0.0000_р_._-;_-* &quot;-&quot;??_р_._-;_-@_-"/>
    <numFmt numFmtId="187" formatCode="_-* #,##0.00000_р_._-;\-* #,##0.00000_р_._-;_-* &quot;-&quot;??_р_._-;_-@_-"/>
    <numFmt numFmtId="188" formatCode="_-* #,##0.00000_р_._-;\-* #,##0.00000_р_._-;_-* &quot;-&quot;?????_р_._-;_-@_-"/>
    <numFmt numFmtId="189" formatCode="#,##0.00000"/>
  </numFmts>
  <fonts count="6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b/>
      <sz val="11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b/>
      <sz val="12"/>
      <color indexed="10"/>
      <name val="Times New Roman"/>
      <family val="1"/>
    </font>
    <font>
      <b/>
      <i/>
      <sz val="12"/>
      <name val="Times New Roman"/>
      <family val="1"/>
    </font>
    <font>
      <b/>
      <i/>
      <sz val="12"/>
      <color indexed="8"/>
      <name val="Times New Roman"/>
      <family val="1"/>
    </font>
    <font>
      <b/>
      <sz val="10"/>
      <color indexed="8"/>
      <name val="Arial Cyr"/>
      <family val="0"/>
    </font>
    <font>
      <sz val="12"/>
      <name val="Calibri"/>
      <family val="2"/>
    </font>
    <font>
      <b/>
      <i/>
      <sz val="11"/>
      <name val="Times New Roman"/>
      <family val="1"/>
    </font>
    <font>
      <b/>
      <i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b/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000000"/>
      <name val="Times New Roman"/>
      <family val="1"/>
    </font>
    <font>
      <sz val="11"/>
      <color rgb="FFFF0000"/>
      <name val="Times New Roman"/>
      <family val="1"/>
    </font>
    <font>
      <b/>
      <sz val="12"/>
      <color rgb="FFFF0000"/>
      <name val="Arial Cyr"/>
      <family val="0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mediumGray"/>
    </fill>
    <fill>
      <patternFill patternType="solid">
        <fgColor indexed="22"/>
        <bgColor indexed="64"/>
      </patternFill>
    </fill>
    <fill>
      <patternFill patternType="mediumGray">
        <bgColor indexed="22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7" fillId="0" borderId="1">
      <alignment vertical="top" wrapText="1"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2" applyNumberFormat="0" applyAlignment="0" applyProtection="0"/>
    <xf numFmtId="0" fontId="43" fillId="27" borderId="3" applyNumberFormat="0" applyAlignment="0" applyProtection="0"/>
    <xf numFmtId="0" fontId="44" fillId="27" borderId="2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9" fillId="28" borderId="8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4" fillId="0" borderId="10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358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 vertical="top"/>
    </xf>
    <xf numFmtId="0" fontId="3" fillId="0" borderId="0" xfId="0" applyFont="1" applyAlignment="1">
      <alignment/>
    </xf>
    <xf numFmtId="0" fontId="4" fillId="33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 horizontal="right"/>
    </xf>
    <xf numFmtId="0" fontId="8" fillId="0" borderId="0" xfId="0" applyFont="1" applyFill="1" applyAlignment="1">
      <alignment/>
    </xf>
    <xf numFmtId="2" fontId="8" fillId="0" borderId="0" xfId="0" applyNumberFormat="1" applyFont="1" applyAlignment="1">
      <alignment vertical="top"/>
    </xf>
    <xf numFmtId="0" fontId="10" fillId="0" borderId="0" xfId="0" applyFont="1" applyAlignment="1">
      <alignment/>
    </xf>
    <xf numFmtId="0" fontId="9" fillId="0" borderId="0" xfId="0" applyFont="1" applyAlignment="1">
      <alignment horizontal="right"/>
    </xf>
    <xf numFmtId="0" fontId="6" fillId="0" borderId="0" xfId="0" applyFont="1" applyAlignment="1">
      <alignment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177" fontId="7" fillId="33" borderId="0" xfId="0" applyNumberFormat="1" applyFont="1" applyFill="1" applyBorder="1" applyAlignment="1">
      <alignment horizontal="center" vertical="center"/>
    </xf>
    <xf numFmtId="177" fontId="9" fillId="0" borderId="0" xfId="0" applyNumberFormat="1" applyFont="1" applyBorder="1" applyAlignment="1">
      <alignment horizontal="center" vertical="center"/>
    </xf>
    <xf numFmtId="177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77" fontId="7" fillId="33" borderId="0" xfId="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49" fontId="6" fillId="33" borderId="11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shrinkToFit="1"/>
    </xf>
    <xf numFmtId="0" fontId="11" fillId="33" borderId="11" xfId="0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shrinkToFit="1"/>
    </xf>
    <xf numFmtId="49" fontId="3" fillId="0" borderId="11" xfId="0" applyNumberFormat="1" applyFont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 wrapText="1"/>
    </xf>
    <xf numFmtId="49" fontId="12" fillId="33" borderId="11" xfId="0" applyNumberFormat="1" applyFont="1" applyFill="1" applyBorder="1" applyAlignment="1">
      <alignment horizontal="center" vertical="center" wrapText="1"/>
    </xf>
    <xf numFmtId="49" fontId="6" fillId="33" borderId="11" xfId="0" applyNumberFormat="1" applyFont="1" applyFill="1" applyBorder="1" applyAlignment="1">
      <alignment horizontal="center" vertical="center" shrinkToFit="1"/>
    </xf>
    <xf numFmtId="4" fontId="6" fillId="33" borderId="11" xfId="0" applyNumberFormat="1" applyFont="1" applyFill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shrinkToFit="1"/>
    </xf>
    <xf numFmtId="49" fontId="11" fillId="33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shrinkToFi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left" vertical="center" wrapText="1"/>
    </xf>
    <xf numFmtId="49" fontId="6" fillId="33" borderId="11" xfId="0" applyNumberFormat="1" applyFont="1" applyFill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49" fontId="11" fillId="0" borderId="13" xfId="0" applyNumberFormat="1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49" fontId="11" fillId="33" borderId="11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shrinkToFit="1"/>
    </xf>
    <xf numFmtId="4" fontId="3" fillId="33" borderId="11" xfId="0" applyNumberFormat="1" applyFont="1" applyFill="1" applyBorder="1" applyAlignment="1">
      <alignment horizontal="center" vertical="center" shrinkToFit="1"/>
    </xf>
    <xf numFmtId="49" fontId="3" fillId="33" borderId="11" xfId="0" applyNumberFormat="1" applyFont="1" applyFill="1" applyBorder="1" applyAlignment="1">
      <alignment horizontal="center" vertical="center"/>
    </xf>
    <xf numFmtId="49" fontId="6" fillId="33" borderId="11" xfId="0" applyNumberFormat="1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49" fontId="12" fillId="33" borderId="11" xfId="0" applyNumberFormat="1" applyFont="1" applyFill="1" applyBorder="1" applyAlignment="1">
      <alignment horizontal="center" vertical="center" wrapText="1"/>
    </xf>
    <xf numFmtId="49" fontId="6" fillId="33" borderId="11" xfId="0" applyNumberFormat="1" applyFont="1" applyFill="1" applyBorder="1" applyAlignment="1">
      <alignment horizontal="center" vertical="center" shrinkToFit="1"/>
    </xf>
    <xf numFmtId="4" fontId="6" fillId="33" borderId="11" xfId="0" applyNumberFormat="1" applyFont="1" applyFill="1" applyBorder="1" applyAlignment="1">
      <alignment horizontal="center" vertical="center" shrinkToFit="1"/>
    </xf>
    <xf numFmtId="49" fontId="6" fillId="33" borderId="11" xfId="0" applyNumberFormat="1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 wrapText="1"/>
    </xf>
    <xf numFmtId="0" fontId="6" fillId="36" borderId="11" xfId="0" applyFont="1" applyFill="1" applyBorder="1" applyAlignment="1">
      <alignment horizontal="center" vertical="center" wrapText="1"/>
    </xf>
    <xf numFmtId="49" fontId="6" fillId="35" borderId="11" xfId="0" applyNumberFormat="1" applyFont="1" applyFill="1" applyBorder="1" applyAlignment="1">
      <alignment horizontal="center" vertical="center" wrapText="1"/>
    </xf>
    <xf numFmtId="1" fontId="3" fillId="33" borderId="11" xfId="0" applyNumberFormat="1" applyFont="1" applyFill="1" applyBorder="1" applyAlignment="1">
      <alignment horizontal="center" vertical="center" wrapText="1"/>
    </xf>
    <xf numFmtId="1" fontId="6" fillId="35" borderId="11" xfId="0" applyNumberFormat="1" applyFont="1" applyFill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 vertical="center" wrapText="1"/>
    </xf>
    <xf numFmtId="1" fontId="6" fillId="33" borderId="11" xfId="0" applyNumberFormat="1" applyFont="1" applyFill="1" applyBorder="1" applyAlignment="1">
      <alignment horizontal="center" vertical="center" wrapText="1"/>
    </xf>
    <xf numFmtId="1" fontId="6" fillId="33" borderId="11" xfId="0" applyNumberFormat="1" applyFont="1" applyFill="1" applyBorder="1" applyAlignment="1">
      <alignment horizontal="center" vertical="center"/>
    </xf>
    <xf numFmtId="1" fontId="3" fillId="33" borderId="11" xfId="0" applyNumberFormat="1" applyFont="1" applyFill="1" applyBorder="1" applyAlignment="1">
      <alignment horizontal="center" vertical="center"/>
    </xf>
    <xf numFmtId="1" fontId="6" fillId="0" borderId="11" xfId="0" applyNumberFormat="1" applyFont="1" applyBorder="1" applyAlignment="1">
      <alignment horizontal="center" vertical="center"/>
    </xf>
    <xf numFmtId="1" fontId="3" fillId="33" borderId="11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1" fontId="6" fillId="0" borderId="11" xfId="0" applyNumberFormat="1" applyFont="1" applyFill="1" applyBorder="1" applyAlignment="1">
      <alignment horizontal="center" vertical="center"/>
    </xf>
    <xf numFmtId="1" fontId="6" fillId="33" borderId="11" xfId="0" applyNumberFormat="1" applyFont="1" applyFill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shrinkToFit="1"/>
    </xf>
    <xf numFmtId="4" fontId="3" fillId="37" borderId="11" xfId="0" applyNumberFormat="1" applyFont="1" applyFill="1" applyBorder="1" applyAlignment="1">
      <alignment horizontal="center" vertical="center" shrinkToFit="1"/>
    </xf>
    <xf numFmtId="49" fontId="12" fillId="0" borderId="11" xfId="0" applyNumberFormat="1" applyFont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  <xf numFmtId="49" fontId="6" fillId="37" borderId="11" xfId="0" applyNumberFormat="1" applyFont="1" applyFill="1" applyBorder="1" applyAlignment="1">
      <alignment horizontal="center" vertical="center" shrinkToFit="1"/>
    </xf>
    <xf numFmtId="177" fontId="7" fillId="0" borderId="0" xfId="0" applyNumberFormat="1" applyFont="1" applyBorder="1" applyAlignment="1">
      <alignment horizontal="center" vertical="center"/>
    </xf>
    <xf numFmtId="49" fontId="6" fillId="33" borderId="14" xfId="0" applyNumberFormat="1" applyFont="1" applyFill="1" applyBorder="1" applyAlignment="1">
      <alignment horizontal="center" vertical="center" wrapText="1"/>
    </xf>
    <xf numFmtId="49" fontId="12" fillId="0" borderId="13" xfId="0" applyNumberFormat="1" applyFont="1" applyFill="1" applyBorder="1" applyAlignment="1">
      <alignment horizontal="center" vertical="center" wrapText="1"/>
    </xf>
    <xf numFmtId="1" fontId="3" fillId="33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49" fontId="3" fillId="0" borderId="14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left" vertical="center" wrapText="1"/>
    </xf>
    <xf numFmtId="1" fontId="6" fillId="0" borderId="11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shrinkToFit="1"/>
    </xf>
    <xf numFmtId="49" fontId="3" fillId="0" borderId="19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shrinkToFit="1"/>
    </xf>
    <xf numFmtId="49" fontId="6" fillId="0" borderId="11" xfId="0" applyNumberFormat="1" applyFont="1" applyBorder="1" applyAlignment="1">
      <alignment horizontal="center" wrapText="1"/>
    </xf>
    <xf numFmtId="0" fontId="11" fillId="38" borderId="11" xfId="0" applyNumberFormat="1" applyFont="1" applyFill="1" applyBorder="1" applyAlignment="1">
      <alignment horizontal="center" wrapText="1"/>
    </xf>
    <xf numFmtId="0" fontId="16" fillId="38" borderId="11" xfId="0" applyNumberFormat="1" applyFont="1" applyFill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16" fillId="0" borderId="11" xfId="0" applyFont="1" applyBorder="1" applyAlignment="1">
      <alignment horizontal="center" wrapText="1"/>
    </xf>
    <xf numFmtId="0" fontId="3" fillId="33" borderId="11" xfId="0" applyFont="1" applyFill="1" applyBorder="1" applyAlignment="1">
      <alignment horizontal="center" wrapText="1"/>
    </xf>
    <xf numFmtId="0" fontId="12" fillId="33" borderId="11" xfId="0" applyFont="1" applyFill="1" applyBorder="1" applyAlignment="1">
      <alignment horizontal="center" wrapText="1"/>
    </xf>
    <xf numFmtId="0" fontId="16" fillId="33" borderId="11" xfId="0" applyFont="1" applyFill="1" applyBorder="1" applyAlignment="1">
      <alignment horizontal="center" wrapText="1"/>
    </xf>
    <xf numFmtId="0" fontId="16" fillId="33" borderId="11" xfId="0" applyFont="1" applyFill="1" applyBorder="1" applyAlignment="1">
      <alignment horizontal="center" wrapText="1"/>
    </xf>
    <xf numFmtId="0" fontId="12" fillId="38" borderId="11" xfId="0" applyNumberFormat="1" applyFont="1" applyFill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12" fillId="33" borderId="11" xfId="0" applyFont="1" applyFill="1" applyBorder="1" applyAlignment="1">
      <alignment horizontal="center" wrapText="1"/>
    </xf>
    <xf numFmtId="0" fontId="15" fillId="33" borderId="11" xfId="54" applyFont="1" applyFill="1" applyBorder="1" applyAlignment="1">
      <alignment horizontal="center" wrapText="1"/>
      <protection/>
    </xf>
    <xf numFmtId="0" fontId="3" fillId="0" borderId="11" xfId="0" applyFont="1" applyBorder="1" applyAlignment="1">
      <alignment horizontal="center" wrapText="1"/>
    </xf>
    <xf numFmtId="0" fontId="15" fillId="0" borderId="11" xfId="0" applyFont="1" applyBorder="1" applyAlignment="1">
      <alignment horizontal="center" wrapText="1"/>
    </xf>
    <xf numFmtId="49" fontId="6" fillId="33" borderId="11" xfId="0" applyNumberFormat="1" applyFont="1" applyFill="1" applyBorder="1" applyAlignment="1">
      <alignment horizontal="center" wrapText="1"/>
    </xf>
    <xf numFmtId="49" fontId="15" fillId="33" borderId="11" xfId="0" applyNumberFormat="1" applyFont="1" applyFill="1" applyBorder="1" applyAlignment="1">
      <alignment horizontal="center" wrapText="1"/>
    </xf>
    <xf numFmtId="0" fontId="3" fillId="33" borderId="11" xfId="33" applyNumberFormat="1" applyFont="1" applyFill="1" applyBorder="1" applyAlignment="1" applyProtection="1">
      <alignment horizontal="center" wrapText="1"/>
      <protection/>
    </xf>
    <xf numFmtId="49" fontId="15" fillId="33" borderId="11" xfId="0" applyNumberFormat="1" applyFont="1" applyFill="1" applyBorder="1" applyAlignment="1">
      <alignment horizontal="center" wrapText="1"/>
    </xf>
    <xf numFmtId="1" fontId="15" fillId="33" borderId="11" xfId="0" applyNumberFormat="1" applyFont="1" applyFill="1" applyBorder="1" applyAlignment="1">
      <alignment horizontal="center" vertical="center"/>
    </xf>
    <xf numFmtId="1" fontId="15" fillId="0" borderId="11" xfId="0" applyNumberFormat="1" applyFont="1" applyFill="1" applyBorder="1" applyAlignment="1">
      <alignment horizontal="center" vertical="center"/>
    </xf>
    <xf numFmtId="1" fontId="15" fillId="0" borderId="11" xfId="0" applyNumberFormat="1" applyFont="1" applyBorder="1" applyAlignment="1">
      <alignment horizontal="center" vertical="center"/>
    </xf>
    <xf numFmtId="1" fontId="15" fillId="33" borderId="11" xfId="0" applyNumberFormat="1" applyFont="1" applyFill="1" applyBorder="1" applyAlignment="1">
      <alignment horizontal="center" vertical="center"/>
    </xf>
    <xf numFmtId="1" fontId="15" fillId="0" borderId="11" xfId="0" applyNumberFormat="1" applyFont="1" applyBorder="1" applyAlignment="1">
      <alignment horizontal="center" vertical="center" wrapText="1"/>
    </xf>
    <xf numFmtId="1" fontId="15" fillId="33" borderId="11" xfId="0" applyNumberFormat="1" applyFont="1" applyFill="1" applyBorder="1" applyAlignment="1">
      <alignment horizontal="center" vertical="center" wrapText="1"/>
    </xf>
    <xf numFmtId="1" fontId="15" fillId="0" borderId="11" xfId="0" applyNumberFormat="1" applyFont="1" applyBorder="1" applyAlignment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33" borderId="11" xfId="0" applyNumberFormat="1" applyFont="1" applyFill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12" fillId="38" borderId="11" xfId="0" applyNumberFormat="1" applyFont="1" applyFill="1" applyBorder="1" applyAlignment="1">
      <alignment horizontal="center" vertical="center" wrapText="1"/>
    </xf>
    <xf numFmtId="0" fontId="16" fillId="38" borderId="11" xfId="0" applyNumberFormat="1" applyFont="1" applyFill="1" applyBorder="1" applyAlignment="1">
      <alignment horizontal="center" vertical="center" wrapText="1"/>
    </xf>
    <xf numFmtId="0" fontId="11" fillId="38" borderId="11" xfId="0" applyNumberFormat="1" applyFont="1" applyFill="1" applyBorder="1" applyAlignment="1">
      <alignment horizontal="center" vertical="center" wrapText="1"/>
    </xf>
    <xf numFmtId="0" fontId="3" fillId="33" borderId="11" xfId="54" applyFont="1" applyFill="1" applyBorder="1" applyAlignment="1">
      <alignment horizontal="center" vertical="center" wrapText="1"/>
      <protection/>
    </xf>
    <xf numFmtId="177" fontId="9" fillId="33" borderId="0" xfId="0" applyNumberFormat="1" applyFont="1" applyFill="1" applyBorder="1" applyAlignment="1">
      <alignment horizontal="center" vertical="center"/>
    </xf>
    <xf numFmtId="0" fontId="16" fillId="33" borderId="11" xfId="0" applyFont="1" applyFill="1" applyBorder="1" applyAlignment="1">
      <alignment horizontal="center" vertical="center" wrapText="1"/>
    </xf>
    <xf numFmtId="177" fontId="19" fillId="0" borderId="0" xfId="0" applyNumberFormat="1" applyFont="1" applyBorder="1" applyAlignment="1">
      <alignment horizontal="center" vertical="center"/>
    </xf>
    <xf numFmtId="0" fontId="20" fillId="0" borderId="0" xfId="0" applyFont="1" applyAlignment="1">
      <alignment/>
    </xf>
    <xf numFmtId="49" fontId="3" fillId="0" borderId="11" xfId="0" applyNumberFormat="1" applyFont="1" applyBorder="1" applyAlignment="1">
      <alignment horizontal="center" vertical="center" wrapText="1"/>
    </xf>
    <xf numFmtId="0" fontId="11" fillId="38" borderId="11" xfId="0" applyNumberFormat="1" applyFont="1" applyFill="1" applyBorder="1" applyAlignment="1">
      <alignment horizontal="center" vertical="top" wrapText="1"/>
    </xf>
    <xf numFmtId="49" fontId="15" fillId="33" borderId="11" xfId="0" applyNumberFormat="1" applyFont="1" applyFill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0" fontId="11" fillId="39" borderId="21" xfId="0" applyNumberFormat="1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3" fillId="33" borderId="11" xfId="33" applyNumberFormat="1" applyFont="1" applyFill="1" applyBorder="1" applyAlignment="1" applyProtection="1">
      <alignment horizontal="center" vertical="center" wrapText="1"/>
      <protection/>
    </xf>
    <xf numFmtId="0" fontId="11" fillId="40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1" fillId="39" borderId="22" xfId="0" applyNumberFormat="1" applyFont="1" applyFill="1" applyBorder="1" applyAlignment="1">
      <alignment horizontal="center" vertical="center" wrapText="1"/>
    </xf>
    <xf numFmtId="0" fontId="57" fillId="0" borderId="23" xfId="0" applyFont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49" fontId="11" fillId="33" borderId="13" xfId="0" applyNumberFormat="1" applyFont="1" applyFill="1" applyBorder="1" applyAlignment="1">
      <alignment horizontal="center" vertical="center" wrapText="1"/>
    </xf>
    <xf numFmtId="49" fontId="15" fillId="39" borderId="11" xfId="0" applyNumberFormat="1" applyFont="1" applyFill="1" applyBorder="1" applyAlignment="1">
      <alignment horizontal="center" vertical="center" wrapText="1"/>
    </xf>
    <xf numFmtId="1" fontId="15" fillId="0" borderId="11" xfId="0" applyNumberFormat="1" applyFont="1" applyFill="1" applyBorder="1" applyAlignment="1">
      <alignment horizontal="center" vertical="center"/>
    </xf>
    <xf numFmtId="177" fontId="58" fillId="0" borderId="0" xfId="0" applyNumberFormat="1" applyFont="1" applyBorder="1" applyAlignment="1">
      <alignment horizontal="center" vertical="center"/>
    </xf>
    <xf numFmtId="0" fontId="59" fillId="0" borderId="0" xfId="0" applyFont="1" applyAlignment="1">
      <alignment/>
    </xf>
    <xf numFmtId="0" fontId="3" fillId="39" borderId="11" xfId="0" applyFont="1" applyFill="1" applyBorder="1" applyAlignment="1">
      <alignment horizontal="center" vertical="center" wrapText="1"/>
    </xf>
    <xf numFmtId="1" fontId="6" fillId="41" borderId="11" xfId="0" applyNumberFormat="1" applyFont="1" applyFill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60" fillId="39" borderId="11" xfId="0" applyFont="1" applyFill="1" applyBorder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61" fillId="0" borderId="0" xfId="0" applyFont="1" applyAlignment="1">
      <alignment horizontal="center" vertical="center" wrapText="1"/>
    </xf>
    <xf numFmtId="0" fontId="57" fillId="0" borderId="23" xfId="0" applyFont="1" applyBorder="1" applyAlignment="1">
      <alignment horizontal="center" wrapText="1"/>
    </xf>
    <xf numFmtId="0" fontId="57" fillId="0" borderId="0" xfId="0" applyFont="1" applyAlignment="1">
      <alignment horizontal="center" vertical="center"/>
    </xf>
    <xf numFmtId="0" fontId="60" fillId="39" borderId="18" xfId="0" applyFont="1" applyFill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/>
    </xf>
    <xf numFmtId="1" fontId="3" fillId="39" borderId="11" xfId="0" applyNumberFormat="1" applyFont="1" applyFill="1" applyBorder="1" applyAlignment="1">
      <alignment horizontal="center" vertical="center"/>
    </xf>
    <xf numFmtId="0" fontId="11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57" fillId="0" borderId="0" xfId="0" applyFont="1" applyFill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/>
    </xf>
    <xf numFmtId="49" fontId="3" fillId="39" borderId="11" xfId="0" applyNumberFormat="1" applyFont="1" applyFill="1" applyBorder="1" applyAlignment="1">
      <alignment horizontal="center" vertical="center" wrapText="1"/>
    </xf>
    <xf numFmtId="49" fontId="11" fillId="39" borderId="11" xfId="0" applyNumberFormat="1" applyFont="1" applyFill="1" applyBorder="1" applyAlignment="1">
      <alignment horizontal="center" vertical="center" wrapText="1"/>
    </xf>
    <xf numFmtId="0" fontId="11" fillId="39" borderId="11" xfId="0" applyFont="1" applyFill="1" applyBorder="1" applyAlignment="1">
      <alignment horizontal="center" vertical="center" wrapText="1"/>
    </xf>
    <xf numFmtId="0" fontId="11" fillId="39" borderId="12" xfId="0" applyFont="1" applyFill="1" applyBorder="1" applyAlignment="1">
      <alignment horizontal="center" vertical="center" wrapText="1"/>
    </xf>
    <xf numFmtId="49" fontId="11" fillId="39" borderId="13" xfId="0" applyNumberFormat="1" applyFont="1" applyFill="1" applyBorder="1" applyAlignment="1">
      <alignment horizontal="center" vertical="center" wrapText="1"/>
    </xf>
    <xf numFmtId="49" fontId="3" fillId="39" borderId="11" xfId="0" applyNumberFormat="1" applyFont="1" applyFill="1" applyBorder="1" applyAlignment="1">
      <alignment horizontal="center" vertical="center" shrinkToFit="1"/>
    </xf>
    <xf numFmtId="1" fontId="6" fillId="39" borderId="11" xfId="0" applyNumberFormat="1" applyFont="1" applyFill="1" applyBorder="1" applyAlignment="1">
      <alignment horizontal="center" vertical="center"/>
    </xf>
    <xf numFmtId="1" fontId="6" fillId="39" borderId="11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1" fontId="3" fillId="39" borderId="11" xfId="0" applyNumberFormat="1" applyFont="1" applyFill="1" applyBorder="1" applyAlignment="1">
      <alignment horizontal="center" vertical="center" wrapText="1"/>
    </xf>
    <xf numFmtId="1" fontId="15" fillId="39" borderId="11" xfId="0" applyNumberFormat="1" applyFont="1" applyFill="1" applyBorder="1" applyAlignment="1">
      <alignment horizontal="center" vertical="center"/>
    </xf>
    <xf numFmtId="1" fontId="15" fillId="39" borderId="11" xfId="0" applyNumberFormat="1" applyFont="1" applyFill="1" applyBorder="1" applyAlignment="1">
      <alignment horizontal="center" vertical="center" wrapText="1"/>
    </xf>
    <xf numFmtId="0" fontId="12" fillId="38" borderId="20" xfId="0" applyNumberFormat="1" applyFont="1" applyFill="1" applyBorder="1" applyAlignment="1">
      <alignment horizontal="center" vertical="center" wrapText="1"/>
    </xf>
    <xf numFmtId="0" fontId="15" fillId="39" borderId="11" xfId="33" applyNumberFormat="1" applyFont="1" applyFill="1" applyBorder="1" applyAlignment="1" applyProtection="1">
      <alignment horizontal="center" vertical="center" wrapText="1"/>
      <protection/>
    </xf>
    <xf numFmtId="0" fontId="3" fillId="0" borderId="11" xfId="33" applyNumberFormat="1" applyFont="1" applyBorder="1" applyAlignment="1" applyProtection="1">
      <alignment horizontal="center" vertical="center" wrapText="1"/>
      <protection/>
    </xf>
    <xf numFmtId="0" fontId="11" fillId="0" borderId="18" xfId="33" applyNumberFormat="1" applyFont="1" applyFill="1" applyBorder="1" applyAlignment="1" applyProtection="1">
      <alignment horizontal="center" vertical="center" wrapText="1"/>
      <protection/>
    </xf>
    <xf numFmtId="1" fontId="6" fillId="39" borderId="11" xfId="0" applyNumberFormat="1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1" fontId="6" fillId="41" borderId="11" xfId="0" applyNumberFormat="1" applyFont="1" applyFill="1" applyBorder="1" applyAlignment="1">
      <alignment horizontal="center" vertical="center" wrapText="1"/>
    </xf>
    <xf numFmtId="1" fontId="6" fillId="42" borderId="11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4" applyFont="1" applyFill="1" applyBorder="1" applyAlignment="1">
      <alignment horizontal="center" vertical="center" wrapText="1"/>
      <protection/>
    </xf>
    <xf numFmtId="49" fontId="12" fillId="41" borderId="11" xfId="0" applyNumberFormat="1" applyFont="1" applyFill="1" applyBorder="1" applyAlignment="1">
      <alignment horizontal="center" vertical="center" wrapText="1"/>
    </xf>
    <xf numFmtId="0" fontId="6" fillId="41" borderId="0" xfId="0" applyFont="1" applyFill="1" applyBorder="1" applyAlignment="1">
      <alignment horizontal="center" vertical="center" wrapText="1"/>
    </xf>
    <xf numFmtId="0" fontId="5" fillId="41" borderId="0" xfId="0" applyFont="1" applyFill="1" applyAlignment="1">
      <alignment/>
    </xf>
    <xf numFmtId="0" fontId="7" fillId="39" borderId="0" xfId="0" applyFont="1" applyFill="1" applyBorder="1" applyAlignment="1">
      <alignment horizontal="center" vertical="center"/>
    </xf>
    <xf numFmtId="0" fontId="5" fillId="39" borderId="0" xfId="0" applyFont="1" applyFill="1" applyAlignment="1">
      <alignment/>
    </xf>
    <xf numFmtId="0" fontId="6" fillId="39" borderId="11" xfId="0" applyFont="1" applyFill="1" applyBorder="1" applyAlignment="1">
      <alignment horizontal="center" vertical="center" wrapText="1"/>
    </xf>
    <xf numFmtId="0" fontId="9" fillId="39" borderId="0" xfId="0" applyFont="1" applyFill="1" applyBorder="1" applyAlignment="1">
      <alignment horizontal="center" vertical="center"/>
    </xf>
    <xf numFmtId="0" fontId="4" fillId="39" borderId="0" xfId="0" applyFont="1" applyFill="1" applyAlignment="1">
      <alignment/>
    </xf>
    <xf numFmtId="0" fontId="3" fillId="39" borderId="11" xfId="0" applyFont="1" applyFill="1" applyBorder="1" applyAlignment="1">
      <alignment horizontal="center" vertical="center" wrapText="1"/>
    </xf>
    <xf numFmtId="0" fontId="6" fillId="41" borderId="11" xfId="0" applyFont="1" applyFill="1" applyBorder="1" applyAlignment="1">
      <alignment horizontal="center" vertical="center" wrapText="1"/>
    </xf>
    <xf numFmtId="0" fontId="6" fillId="41" borderId="11" xfId="0" applyFont="1" applyFill="1" applyBorder="1" applyAlignment="1">
      <alignment horizontal="center" wrapText="1"/>
    </xf>
    <xf numFmtId="0" fontId="13" fillId="41" borderId="11" xfId="0" applyFont="1" applyFill="1" applyBorder="1" applyAlignment="1">
      <alignment horizontal="center" vertical="center" wrapText="1"/>
    </xf>
    <xf numFmtId="1" fontId="6" fillId="41" borderId="11" xfId="0" applyNumberFormat="1" applyFont="1" applyFill="1" applyBorder="1" applyAlignment="1">
      <alignment horizontal="center" vertical="center"/>
    </xf>
    <xf numFmtId="0" fontId="12" fillId="41" borderId="11" xfId="0" applyFont="1" applyFill="1" applyBorder="1" applyAlignment="1">
      <alignment horizontal="center" wrapText="1"/>
    </xf>
    <xf numFmtId="49" fontId="12" fillId="41" borderId="11" xfId="0" applyNumberFormat="1" applyFont="1" applyFill="1" applyBorder="1" applyAlignment="1">
      <alignment horizontal="center" vertical="center" wrapText="1"/>
    </xf>
    <xf numFmtId="0" fontId="12" fillId="41" borderId="14" xfId="0" applyFont="1" applyFill="1" applyBorder="1" applyAlignment="1">
      <alignment horizontal="center" vertical="center" wrapText="1"/>
    </xf>
    <xf numFmtId="49" fontId="12" fillId="41" borderId="12" xfId="0" applyNumberFormat="1" applyFont="1" applyFill="1" applyBorder="1" applyAlignment="1">
      <alignment horizontal="center" vertical="center"/>
    </xf>
    <xf numFmtId="49" fontId="12" fillId="41" borderId="13" xfId="0" applyNumberFormat="1" applyFont="1" applyFill="1" applyBorder="1" applyAlignment="1">
      <alignment horizontal="center" vertical="center"/>
    </xf>
    <xf numFmtId="49" fontId="12" fillId="41" borderId="11" xfId="0" applyNumberFormat="1" applyFont="1" applyFill="1" applyBorder="1" applyAlignment="1">
      <alignment horizontal="center" vertical="center"/>
    </xf>
    <xf numFmtId="49" fontId="6" fillId="41" borderId="11" xfId="0" applyNumberFormat="1" applyFont="1" applyFill="1" applyBorder="1" applyAlignment="1">
      <alignment horizontal="center" vertical="center" shrinkToFit="1"/>
    </xf>
    <xf numFmtId="0" fontId="12" fillId="43" borderId="11" xfId="0" applyNumberFormat="1" applyFont="1" applyFill="1" applyBorder="1" applyAlignment="1">
      <alignment horizontal="center" wrapText="1"/>
    </xf>
    <xf numFmtId="49" fontId="11" fillId="41" borderId="11" xfId="0" applyNumberFormat="1" applyFont="1" applyFill="1" applyBorder="1" applyAlignment="1">
      <alignment horizontal="center" vertical="center" wrapText="1"/>
    </xf>
    <xf numFmtId="0" fontId="11" fillId="41" borderId="11" xfId="0" applyFont="1" applyFill="1" applyBorder="1" applyAlignment="1">
      <alignment horizontal="center" vertical="center" wrapText="1"/>
    </xf>
    <xf numFmtId="0" fontId="11" fillId="41" borderId="12" xfId="0" applyFont="1" applyFill="1" applyBorder="1" applyAlignment="1">
      <alignment horizontal="center" vertical="center" wrapText="1"/>
    </xf>
    <xf numFmtId="49" fontId="11" fillId="41" borderId="13" xfId="0" applyNumberFormat="1" applyFont="1" applyFill="1" applyBorder="1" applyAlignment="1">
      <alignment horizontal="center" vertical="center" wrapText="1"/>
    </xf>
    <xf numFmtId="49" fontId="3" fillId="41" borderId="11" xfId="0" applyNumberFormat="1" applyFont="1" applyFill="1" applyBorder="1" applyAlignment="1">
      <alignment horizontal="center" vertical="center" shrinkToFit="1"/>
    </xf>
    <xf numFmtId="0" fontId="6" fillId="41" borderId="11" xfId="0" applyFont="1" applyFill="1" applyBorder="1" applyAlignment="1">
      <alignment horizontal="center" wrapText="1"/>
    </xf>
    <xf numFmtId="49" fontId="3" fillId="41" borderId="11" xfId="0" applyNumberFormat="1" applyFont="1" applyFill="1" applyBorder="1" applyAlignment="1">
      <alignment horizontal="center" vertical="center" wrapText="1"/>
    </xf>
    <xf numFmtId="0" fontId="3" fillId="41" borderId="11" xfId="0" applyFont="1" applyFill="1" applyBorder="1" applyAlignment="1">
      <alignment horizontal="center" vertical="center" wrapText="1"/>
    </xf>
    <xf numFmtId="49" fontId="3" fillId="41" borderId="13" xfId="0" applyNumberFormat="1" applyFont="1" applyFill="1" applyBorder="1" applyAlignment="1">
      <alignment horizontal="center" vertical="center" wrapText="1"/>
    </xf>
    <xf numFmtId="0" fontId="9" fillId="41" borderId="0" xfId="0" applyFont="1" applyFill="1" applyBorder="1" applyAlignment="1">
      <alignment horizontal="center" vertical="center"/>
    </xf>
    <xf numFmtId="177" fontId="9" fillId="41" borderId="0" xfId="0" applyNumberFormat="1" applyFont="1" applyFill="1" applyBorder="1" applyAlignment="1">
      <alignment horizontal="center" vertical="center"/>
    </xf>
    <xf numFmtId="49" fontId="6" fillId="41" borderId="11" xfId="0" applyNumberFormat="1" applyFont="1" applyFill="1" applyBorder="1" applyAlignment="1">
      <alignment horizontal="center" wrapText="1"/>
    </xf>
    <xf numFmtId="49" fontId="3" fillId="41" borderId="14" xfId="0" applyNumberFormat="1" applyFont="1" applyFill="1" applyBorder="1" applyAlignment="1">
      <alignment horizontal="center" vertical="center" wrapText="1"/>
    </xf>
    <xf numFmtId="0" fontId="3" fillId="41" borderId="14" xfId="0" applyFont="1" applyFill="1" applyBorder="1" applyAlignment="1">
      <alignment horizontal="center" vertical="center" wrapText="1"/>
    </xf>
    <xf numFmtId="1" fontId="6" fillId="41" borderId="11" xfId="0" applyNumberFormat="1" applyFont="1" applyFill="1" applyBorder="1" applyAlignment="1">
      <alignment horizontal="center" vertical="center"/>
    </xf>
    <xf numFmtId="0" fontId="12" fillId="41" borderId="11" xfId="0" applyFont="1" applyFill="1" applyBorder="1" applyAlignment="1">
      <alignment horizontal="center" wrapText="1"/>
    </xf>
    <xf numFmtId="1" fontId="3" fillId="0" borderId="0" xfId="0" applyNumberFormat="1" applyFont="1" applyAlignment="1">
      <alignment horizontal="right"/>
    </xf>
    <xf numFmtId="1" fontId="9" fillId="0" borderId="0" xfId="0" applyNumberFormat="1" applyFont="1" applyAlignment="1">
      <alignment horizontal="right"/>
    </xf>
    <xf numFmtId="1" fontId="15" fillId="0" borderId="11" xfId="0" applyNumberFormat="1" applyFont="1" applyFill="1" applyBorder="1" applyAlignment="1">
      <alignment horizontal="center" vertical="center" shrinkToFit="1"/>
    </xf>
    <xf numFmtId="1" fontId="6" fillId="41" borderId="11" xfId="0" applyNumberFormat="1" applyFont="1" applyFill="1" applyBorder="1" applyAlignment="1">
      <alignment horizontal="center" vertical="center" shrinkToFit="1"/>
    </xf>
    <xf numFmtId="1" fontId="6" fillId="33" borderId="11" xfId="0" applyNumberFormat="1" applyFont="1" applyFill="1" applyBorder="1" applyAlignment="1">
      <alignment horizontal="center" vertical="center" shrinkToFit="1"/>
    </xf>
    <xf numFmtId="1" fontId="6" fillId="0" borderId="11" xfId="0" applyNumberFormat="1" applyFont="1" applyFill="1" applyBorder="1" applyAlignment="1">
      <alignment horizontal="center" vertical="center" shrinkToFit="1"/>
    </xf>
    <xf numFmtId="1" fontId="3" fillId="0" borderId="11" xfId="0" applyNumberFormat="1" applyFont="1" applyFill="1" applyBorder="1" applyAlignment="1">
      <alignment horizontal="center" vertical="center" shrinkToFit="1"/>
    </xf>
    <xf numFmtId="1" fontId="3" fillId="39" borderId="11" xfId="0" applyNumberFormat="1" applyFont="1" applyFill="1" applyBorder="1" applyAlignment="1">
      <alignment horizontal="center" vertical="center" shrinkToFit="1"/>
    </xf>
    <xf numFmtId="1" fontId="3" fillId="0" borderId="18" xfId="0" applyNumberFormat="1" applyFont="1" applyFill="1" applyBorder="1" applyAlignment="1">
      <alignment horizontal="center" vertical="center" shrinkToFit="1"/>
    </xf>
    <xf numFmtId="1" fontId="8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3" fillId="0" borderId="11" xfId="0" applyNumberFormat="1" applyFont="1" applyFill="1" applyBorder="1" applyAlignment="1">
      <alignment horizontal="center" vertical="center" shrinkToFit="1"/>
    </xf>
    <xf numFmtId="1" fontId="6" fillId="0" borderId="11" xfId="0" applyNumberFormat="1" applyFont="1" applyFill="1" applyBorder="1" applyAlignment="1">
      <alignment horizontal="center" vertical="center" shrinkToFit="1"/>
    </xf>
    <xf numFmtId="1" fontId="6" fillId="41" borderId="11" xfId="0" applyNumberFormat="1" applyFont="1" applyFill="1" applyBorder="1" applyAlignment="1">
      <alignment horizontal="center" vertical="center" shrinkToFit="1"/>
    </xf>
    <xf numFmtId="1" fontId="6" fillId="39" borderId="11" xfId="0" applyNumberFormat="1" applyFont="1" applyFill="1" applyBorder="1" applyAlignment="1">
      <alignment horizontal="center" vertical="center" shrinkToFit="1"/>
    </xf>
    <xf numFmtId="1" fontId="15" fillId="39" borderId="11" xfId="0" applyNumberFormat="1" applyFont="1" applyFill="1" applyBorder="1" applyAlignment="1">
      <alignment horizontal="center" vertical="center" shrinkToFit="1"/>
    </xf>
    <xf numFmtId="177" fontId="9" fillId="39" borderId="0" xfId="0" applyNumberFormat="1" applyFont="1" applyFill="1" applyBorder="1" applyAlignment="1">
      <alignment horizontal="center" vertical="center"/>
    </xf>
    <xf numFmtId="0" fontId="11" fillId="42" borderId="12" xfId="0" applyFont="1" applyFill="1" applyBorder="1" applyAlignment="1">
      <alignment horizontal="center" vertical="center" wrapText="1"/>
    </xf>
    <xf numFmtId="49" fontId="3" fillId="42" borderId="11" xfId="0" applyNumberFormat="1" applyFont="1" applyFill="1" applyBorder="1" applyAlignment="1">
      <alignment horizontal="center" vertical="center" shrinkToFit="1"/>
    </xf>
    <xf numFmtId="1" fontId="6" fillId="42" borderId="11" xfId="0" applyNumberFormat="1" applyFont="1" applyFill="1" applyBorder="1" applyAlignment="1">
      <alignment horizontal="center" vertical="center" shrinkToFit="1"/>
    </xf>
    <xf numFmtId="1" fontId="6" fillId="42" borderId="11" xfId="0" applyNumberFormat="1" applyFont="1" applyFill="1" applyBorder="1" applyAlignment="1">
      <alignment horizontal="center" vertical="center"/>
    </xf>
    <xf numFmtId="49" fontId="6" fillId="42" borderId="11" xfId="0" applyNumberFormat="1" applyFont="1" applyFill="1" applyBorder="1" applyAlignment="1">
      <alignment horizontal="center" wrapText="1"/>
    </xf>
    <xf numFmtId="49" fontId="3" fillId="42" borderId="11" xfId="0" applyNumberFormat="1" applyFont="1" applyFill="1" applyBorder="1" applyAlignment="1">
      <alignment horizontal="center" vertical="center" wrapText="1"/>
    </xf>
    <xf numFmtId="0" fontId="3" fillId="42" borderId="11" xfId="0" applyFont="1" applyFill="1" applyBorder="1" applyAlignment="1">
      <alignment horizontal="center" vertical="center" wrapText="1"/>
    </xf>
    <xf numFmtId="49" fontId="3" fillId="42" borderId="13" xfId="0" applyNumberFormat="1" applyFont="1" applyFill="1" applyBorder="1" applyAlignment="1">
      <alignment horizontal="center" vertical="center" wrapText="1"/>
    </xf>
    <xf numFmtId="177" fontId="7" fillId="39" borderId="0" xfId="0" applyNumberFormat="1" applyFont="1" applyFill="1" applyBorder="1" applyAlignment="1">
      <alignment horizontal="center" vertical="center"/>
    </xf>
    <xf numFmtId="0" fontId="12" fillId="42" borderId="11" xfId="0" applyFont="1" applyFill="1" applyBorder="1" applyAlignment="1">
      <alignment horizontal="left" vertical="center" wrapText="1"/>
    </xf>
    <xf numFmtId="49" fontId="6" fillId="42" borderId="14" xfId="0" applyNumberFormat="1" applyFont="1" applyFill="1" applyBorder="1" applyAlignment="1">
      <alignment horizontal="center" vertical="center" wrapText="1"/>
    </xf>
    <xf numFmtId="0" fontId="6" fillId="42" borderId="14" xfId="0" applyFont="1" applyFill="1" applyBorder="1" applyAlignment="1">
      <alignment horizontal="center" vertical="center" wrapText="1"/>
    </xf>
    <xf numFmtId="0" fontId="12" fillId="42" borderId="12" xfId="0" applyFont="1" applyFill="1" applyBorder="1" applyAlignment="1">
      <alignment horizontal="center" vertical="center" wrapText="1"/>
    </xf>
    <xf numFmtId="49" fontId="6" fillId="42" borderId="13" xfId="0" applyNumberFormat="1" applyFont="1" applyFill="1" applyBorder="1" applyAlignment="1">
      <alignment horizontal="center" vertical="center" wrapText="1"/>
    </xf>
    <xf numFmtId="49" fontId="6" fillId="42" borderId="11" xfId="0" applyNumberFormat="1" applyFont="1" applyFill="1" applyBorder="1" applyAlignment="1">
      <alignment horizontal="center" vertical="center" shrinkToFit="1"/>
    </xf>
    <xf numFmtId="1" fontId="6" fillId="42" borderId="11" xfId="0" applyNumberFormat="1" applyFont="1" applyFill="1" applyBorder="1" applyAlignment="1">
      <alignment horizontal="center" vertical="center" shrinkToFit="1"/>
    </xf>
    <xf numFmtId="189" fontId="3" fillId="33" borderId="11" xfId="0" applyNumberFormat="1" applyFont="1" applyFill="1" applyBorder="1" applyAlignment="1">
      <alignment horizontal="center" vertical="center"/>
    </xf>
    <xf numFmtId="3" fontId="3" fillId="33" borderId="11" xfId="0" applyNumberFormat="1" applyFont="1" applyFill="1" applyBorder="1" applyAlignment="1">
      <alignment horizontal="center" vertical="center"/>
    </xf>
    <xf numFmtId="1" fontId="6" fillId="39" borderId="11" xfId="0" applyNumberFormat="1" applyFont="1" applyFill="1" applyBorder="1" applyAlignment="1">
      <alignment horizontal="center" vertical="center" wrapText="1"/>
    </xf>
    <xf numFmtId="49" fontId="3" fillId="41" borderId="11" xfId="0" applyNumberFormat="1" applyFont="1" applyFill="1" applyBorder="1" applyAlignment="1">
      <alignment horizontal="center" vertical="center" wrapText="1"/>
    </xf>
    <xf numFmtId="0" fontId="3" fillId="41" borderId="11" xfId="0" applyFont="1" applyFill="1" applyBorder="1" applyAlignment="1">
      <alignment horizontal="center" vertical="center" wrapText="1"/>
    </xf>
    <xf numFmtId="0" fontId="3" fillId="41" borderId="12" xfId="0" applyFont="1" applyFill="1" applyBorder="1" applyAlignment="1">
      <alignment horizontal="center" vertical="center" wrapText="1"/>
    </xf>
    <xf numFmtId="49" fontId="3" fillId="41" borderId="13" xfId="0" applyNumberFormat="1" applyFont="1" applyFill="1" applyBorder="1" applyAlignment="1">
      <alignment horizontal="center" vertical="center" wrapText="1"/>
    </xf>
    <xf numFmtId="49" fontId="3" fillId="41" borderId="11" xfId="0" applyNumberFormat="1" applyFont="1" applyFill="1" applyBorder="1" applyAlignment="1">
      <alignment horizontal="center" vertical="center" shrinkToFit="1"/>
    </xf>
    <xf numFmtId="0" fontId="12" fillId="44" borderId="11" xfId="0" applyFont="1" applyFill="1" applyBorder="1" applyAlignment="1">
      <alignment horizontal="center" vertical="center" wrapText="1"/>
    </xf>
    <xf numFmtId="49" fontId="3" fillId="44" borderId="11" xfId="0" applyNumberFormat="1" applyFont="1" applyFill="1" applyBorder="1" applyAlignment="1">
      <alignment horizontal="center" vertical="center" wrapText="1"/>
    </xf>
    <xf numFmtId="0" fontId="3" fillId="44" borderId="11" xfId="0" applyFont="1" applyFill="1" applyBorder="1" applyAlignment="1">
      <alignment horizontal="center" vertical="center" wrapText="1"/>
    </xf>
    <xf numFmtId="0" fontId="11" fillId="44" borderId="12" xfId="0" applyFont="1" applyFill="1" applyBorder="1" applyAlignment="1">
      <alignment horizontal="center" vertical="center" wrapText="1"/>
    </xf>
    <xf numFmtId="49" fontId="3" fillId="44" borderId="13" xfId="0" applyNumberFormat="1" applyFont="1" applyFill="1" applyBorder="1" applyAlignment="1">
      <alignment horizontal="center" vertical="center" wrapText="1"/>
    </xf>
    <xf numFmtId="49" fontId="3" fillId="44" borderId="11" xfId="0" applyNumberFormat="1" applyFont="1" applyFill="1" applyBorder="1" applyAlignment="1">
      <alignment horizontal="center" vertical="center" shrinkToFit="1"/>
    </xf>
    <xf numFmtId="1" fontId="6" fillId="44" borderId="11" xfId="0" applyNumberFormat="1" applyFont="1" applyFill="1" applyBorder="1" applyAlignment="1">
      <alignment horizontal="center" vertical="center" shrinkToFit="1"/>
    </xf>
    <xf numFmtId="1" fontId="6" fillId="44" borderId="11" xfId="0" applyNumberFormat="1" applyFont="1" applyFill="1" applyBorder="1" applyAlignment="1">
      <alignment horizontal="center" vertical="center"/>
    </xf>
    <xf numFmtId="1" fontId="6" fillId="44" borderId="11" xfId="0" applyNumberFormat="1" applyFont="1" applyFill="1" applyBorder="1" applyAlignment="1">
      <alignment horizontal="center" vertical="center" wrapText="1"/>
    </xf>
    <xf numFmtId="0" fontId="6" fillId="33" borderId="11" xfId="33" applyNumberFormat="1" applyFont="1" applyFill="1" applyBorder="1" applyAlignment="1" applyProtection="1">
      <alignment horizontal="center" vertical="center" wrapText="1"/>
      <protection/>
    </xf>
    <xf numFmtId="0" fontId="6" fillId="44" borderId="11" xfId="33" applyNumberFormat="1" applyFont="1" applyFill="1" applyBorder="1" applyAlignment="1" applyProtection="1">
      <alignment horizontal="center" vertical="center" wrapText="1"/>
      <protection/>
    </xf>
    <xf numFmtId="49" fontId="3" fillId="44" borderId="14" xfId="0" applyNumberFormat="1" applyFont="1" applyFill="1" applyBorder="1" applyAlignment="1">
      <alignment horizontal="center" vertical="center" wrapText="1"/>
    </xf>
    <xf numFmtId="0" fontId="3" fillId="44" borderId="14" xfId="0" applyFont="1" applyFill="1" applyBorder="1" applyAlignment="1">
      <alignment horizontal="center" vertical="center" wrapText="1"/>
    </xf>
    <xf numFmtId="49" fontId="6" fillId="39" borderId="11" xfId="0" applyNumberFormat="1" applyFont="1" applyFill="1" applyBorder="1" applyAlignment="1">
      <alignment horizontal="center" vertical="center" wrapText="1"/>
    </xf>
    <xf numFmtId="0" fontId="6" fillId="39" borderId="14" xfId="0" applyFont="1" applyFill="1" applyBorder="1" applyAlignment="1">
      <alignment horizontal="center" vertical="center" wrapText="1"/>
    </xf>
    <xf numFmtId="0" fontId="12" fillId="39" borderId="11" xfId="0" applyFont="1" applyFill="1" applyBorder="1" applyAlignment="1">
      <alignment horizontal="center" vertical="center" wrapText="1"/>
    </xf>
    <xf numFmtId="49" fontId="12" fillId="39" borderId="11" xfId="0" applyNumberFormat="1" applyFont="1" applyFill="1" applyBorder="1" applyAlignment="1">
      <alignment horizontal="center" vertical="center" wrapText="1"/>
    </xf>
    <xf numFmtId="49" fontId="6" fillId="39" borderId="11" xfId="0" applyNumberFormat="1" applyFont="1" applyFill="1" applyBorder="1" applyAlignment="1">
      <alignment horizontal="center" vertical="center" shrinkToFit="1"/>
    </xf>
    <xf numFmtId="4" fontId="6" fillId="39" borderId="11" xfId="0" applyNumberFormat="1" applyFont="1" applyFill="1" applyBorder="1" applyAlignment="1">
      <alignment horizontal="center" vertical="center" shrinkToFit="1"/>
    </xf>
    <xf numFmtId="49" fontId="6" fillId="39" borderId="11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1" fillId="0" borderId="11" xfId="0" applyNumberFormat="1" applyFont="1" applyFill="1" applyBorder="1" applyAlignment="1">
      <alignment horizontal="center" vertical="top" wrapText="1"/>
    </xf>
    <xf numFmtId="0" fontId="60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wrapText="1"/>
    </xf>
    <xf numFmtId="1" fontId="3" fillId="39" borderId="11" xfId="0" applyNumberFormat="1" applyFont="1" applyFill="1" applyBorder="1" applyAlignment="1">
      <alignment horizontal="center" vertical="center" shrinkToFit="1"/>
    </xf>
    <xf numFmtId="0" fontId="12" fillId="0" borderId="11" xfId="0" applyNumberFormat="1" applyFont="1" applyFill="1" applyBorder="1" applyAlignment="1">
      <alignment horizontal="center" wrapText="1"/>
    </xf>
    <xf numFmtId="0" fontId="16" fillId="0" borderId="11" xfId="0" applyNumberFormat="1" applyFont="1" applyFill="1" applyBorder="1" applyAlignment="1">
      <alignment horizontal="center" wrapText="1"/>
    </xf>
    <xf numFmtId="0" fontId="11" fillId="0" borderId="11" xfId="0" applyFont="1" applyFill="1" applyBorder="1" applyAlignment="1">
      <alignment horizontal="center" wrapText="1"/>
    </xf>
    <xf numFmtId="0" fontId="16" fillId="0" borderId="11" xfId="0" applyFont="1" applyFill="1" applyBorder="1" applyAlignment="1">
      <alignment horizontal="center" wrapText="1"/>
    </xf>
    <xf numFmtId="0" fontId="61" fillId="0" borderId="0" xfId="0" applyFont="1" applyFill="1" applyAlignment="1">
      <alignment horizontal="center" wrapText="1"/>
    </xf>
    <xf numFmtId="0" fontId="11" fillId="0" borderId="21" xfId="0" applyNumberFormat="1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wrapText="1"/>
    </xf>
    <xf numFmtId="3" fontId="15" fillId="33" borderId="11" xfId="0" applyNumberFormat="1" applyFont="1" applyFill="1" applyBorder="1" applyAlignment="1">
      <alignment horizontal="center" vertical="center"/>
    </xf>
    <xf numFmtId="0" fontId="11" fillId="0" borderId="22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wrapText="1"/>
    </xf>
    <xf numFmtId="49" fontId="15" fillId="0" borderId="11" xfId="0" applyNumberFormat="1" applyFont="1" applyFill="1" applyBorder="1" applyAlignment="1">
      <alignment horizontal="center" wrapText="1"/>
    </xf>
    <xf numFmtId="0" fontId="11" fillId="0" borderId="11" xfId="0" applyNumberFormat="1" applyFont="1" applyFill="1" applyBorder="1" applyAlignment="1">
      <alignment horizontal="center" wrapText="1"/>
    </xf>
    <xf numFmtId="1" fontId="15" fillId="0" borderId="11" xfId="0" applyNumberFormat="1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wrapText="1"/>
    </xf>
    <xf numFmtId="0" fontId="15" fillId="33" borderId="11" xfId="0" applyFont="1" applyFill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0" fontId="3" fillId="33" borderId="11" xfId="54" applyFont="1" applyFill="1" applyBorder="1" applyAlignment="1">
      <alignment horizontal="center" wrapText="1"/>
      <protection/>
    </xf>
    <xf numFmtId="2" fontId="6" fillId="0" borderId="0" xfId="0" applyNumberFormat="1" applyFont="1" applyAlignment="1">
      <alignment horizont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12" fillId="39" borderId="25" xfId="0" applyNumberFormat="1" applyFont="1" applyFill="1" applyBorder="1" applyAlignment="1">
      <alignment horizontal="center" vertical="center" wrapText="1"/>
    </xf>
    <xf numFmtId="49" fontId="12" fillId="39" borderId="19" xfId="0" applyNumberFormat="1" applyFont="1" applyFill="1" applyBorder="1" applyAlignment="1">
      <alignment horizontal="center" vertical="center" wrapText="1"/>
    </xf>
    <xf numFmtId="1" fontId="3" fillId="33" borderId="15" xfId="0" applyNumberFormat="1" applyFont="1" applyFill="1" applyBorder="1" applyAlignment="1">
      <alignment horizontal="center" vertical="center" wrapText="1"/>
    </xf>
    <xf numFmtId="1" fontId="3" fillId="33" borderId="16" xfId="0" applyNumberFormat="1" applyFont="1" applyFill="1" applyBorder="1" applyAlignment="1">
      <alignment horizontal="center" vertical="center" wrapText="1"/>
    </xf>
    <xf numFmtId="1" fontId="3" fillId="33" borderId="0" xfId="0" applyNumberFormat="1" applyFont="1" applyFill="1" applyBorder="1" applyAlignment="1">
      <alignment horizontal="center" vertical="center" wrapText="1"/>
    </xf>
    <xf numFmtId="1" fontId="3" fillId="33" borderId="17" xfId="0" applyNumberFormat="1" applyFont="1" applyFill="1" applyBorder="1" applyAlignment="1">
      <alignment horizontal="center" vertical="center" wrapText="1"/>
    </xf>
    <xf numFmtId="0" fontId="11" fillId="33" borderId="24" xfId="0" applyFont="1" applyFill="1" applyBorder="1" applyAlignment="1">
      <alignment horizontal="left" vertical="center" wrapText="1"/>
    </xf>
    <xf numFmtId="0" fontId="11" fillId="33" borderId="14" xfId="0" applyFont="1" applyFill="1" applyBorder="1" applyAlignment="1">
      <alignment horizontal="left" vertical="center" wrapText="1"/>
    </xf>
    <xf numFmtId="0" fontId="11" fillId="33" borderId="12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right" wrapText="1"/>
    </xf>
    <xf numFmtId="0" fontId="13" fillId="0" borderId="14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3" fillId="0" borderId="11" xfId="33" applyNumberFormat="1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Приложение 6, 7 раздел подраздел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N355"/>
  <sheetViews>
    <sheetView tabSelected="1" zoomScaleSheetLayoutView="100" workbookViewId="0" topLeftCell="A299">
      <selection activeCell="R305" sqref="R305"/>
    </sheetView>
  </sheetViews>
  <sheetFormatPr defaultColWidth="9.00390625" defaultRowHeight="12.75" outlineLevelRow="5"/>
  <cols>
    <col min="1" max="1" width="58.25390625" style="6" customWidth="1"/>
    <col min="2" max="2" width="14.50390625" style="6" hidden="1" customWidth="1"/>
    <col min="3" max="3" width="15.00390625" style="0" hidden="1" customWidth="1"/>
    <col min="4" max="4" width="15.75390625" style="0" hidden="1" customWidth="1"/>
    <col min="5" max="5" width="13.125" style="0" hidden="1" customWidth="1"/>
    <col min="6" max="6" width="9.50390625" style="0" hidden="1" customWidth="1"/>
    <col min="7" max="7" width="11.125" style="0" hidden="1" customWidth="1"/>
    <col min="8" max="8" width="11.625" style="1" hidden="1" customWidth="1"/>
    <col min="9" max="13" width="11.625" style="0" hidden="1" customWidth="1"/>
    <col min="14" max="14" width="3.00390625" style="0" hidden="1" customWidth="1"/>
    <col min="15" max="15" width="3.875" style="0" hidden="1" customWidth="1"/>
    <col min="16" max="16" width="17.125" style="266" customWidth="1"/>
    <col min="17" max="17" width="18.125" style="0" customWidth="1"/>
    <col min="18" max="18" width="16.00390625" style="0" customWidth="1"/>
    <col min="19" max="19" width="14.50390625" style="0" customWidth="1"/>
    <col min="20" max="20" width="13.25390625" style="0" customWidth="1"/>
    <col min="21" max="21" width="13.375" style="7" customWidth="1"/>
    <col min="22" max="22" width="0.2421875" style="0" hidden="1" customWidth="1"/>
    <col min="23" max="23" width="2.625" style="0" hidden="1" customWidth="1"/>
    <col min="24" max="26" width="8.875" style="0" hidden="1" customWidth="1"/>
  </cols>
  <sheetData>
    <row r="1" spans="1:23" ht="15">
      <c r="A1" s="8"/>
      <c r="B1" s="8"/>
      <c r="C1" s="54"/>
      <c r="D1" s="55"/>
      <c r="E1" s="55"/>
      <c r="F1" s="55"/>
      <c r="G1" s="55"/>
      <c r="H1" s="54"/>
      <c r="I1" s="54"/>
      <c r="J1" s="54"/>
      <c r="K1" s="54"/>
      <c r="L1" s="54"/>
      <c r="M1" s="54"/>
      <c r="N1" s="54"/>
      <c r="O1" s="54"/>
      <c r="P1" s="256"/>
      <c r="Q1" s="54"/>
      <c r="R1" s="54"/>
      <c r="S1" s="54"/>
      <c r="T1" s="54"/>
      <c r="U1" s="54"/>
      <c r="V1" s="55"/>
      <c r="W1" s="55"/>
    </row>
    <row r="2" spans="1:23" ht="11.25" customHeight="1">
      <c r="A2" s="8"/>
      <c r="B2" s="8"/>
      <c r="C2" s="17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  <c r="S2" s="353"/>
      <c r="T2" s="353"/>
      <c r="U2" s="353"/>
      <c r="V2" s="353"/>
      <c r="W2" s="353"/>
    </row>
    <row r="3" spans="1:23" ht="30.75" customHeight="1" hidden="1">
      <c r="A3" s="8"/>
      <c r="B3" s="8"/>
      <c r="C3" s="17"/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3"/>
      <c r="O3" s="353"/>
      <c r="P3" s="353"/>
      <c r="Q3" s="353"/>
      <c r="R3" s="353"/>
      <c r="S3" s="353"/>
      <c r="T3" s="353"/>
      <c r="U3" s="353"/>
      <c r="V3" s="353"/>
      <c r="W3" s="353"/>
    </row>
    <row r="4" spans="1:23" ht="19.5" customHeight="1" hidden="1">
      <c r="A4" s="8"/>
      <c r="B4" s="8"/>
      <c r="C4" s="353"/>
      <c r="D4" s="353"/>
      <c r="E4" s="353"/>
      <c r="F4" s="353"/>
      <c r="G4" s="353"/>
      <c r="H4" s="353"/>
      <c r="I4" s="353"/>
      <c r="J4" s="353"/>
      <c r="K4" s="353"/>
      <c r="L4" s="353"/>
      <c r="M4" s="353"/>
      <c r="N4" s="353"/>
      <c r="O4" s="353"/>
      <c r="P4" s="353"/>
      <c r="Q4" s="353"/>
      <c r="R4" s="353"/>
      <c r="S4" s="353"/>
      <c r="T4" s="353"/>
      <c r="U4" s="353"/>
      <c r="V4" s="353"/>
      <c r="W4" s="353"/>
    </row>
    <row r="5" spans="1:23" s="2" customFormat="1" ht="18" customHeight="1" hidden="1">
      <c r="A5" s="18"/>
      <c r="B5" s="18"/>
      <c r="C5" s="354"/>
      <c r="D5" s="354"/>
      <c r="E5" s="354"/>
      <c r="F5" s="354"/>
      <c r="G5" s="354"/>
      <c r="H5" s="354"/>
      <c r="I5" s="354"/>
      <c r="J5" s="354"/>
      <c r="K5" s="354"/>
      <c r="L5" s="354"/>
      <c r="M5" s="354"/>
      <c r="N5" s="354"/>
      <c r="O5" s="354"/>
      <c r="P5" s="354"/>
      <c r="Q5" s="354"/>
      <c r="R5" s="354"/>
      <c r="S5" s="354"/>
      <c r="T5" s="354"/>
      <c r="U5" s="354"/>
      <c r="V5" s="354"/>
      <c r="W5" s="354"/>
    </row>
    <row r="6" spans="1:23" s="3" customFormat="1" ht="57.75" customHeight="1">
      <c r="A6" s="340" t="s">
        <v>256</v>
      </c>
      <c r="B6" s="340"/>
      <c r="C6" s="340"/>
      <c r="D6" s="340"/>
      <c r="E6" s="340"/>
      <c r="F6" s="340"/>
      <c r="G6" s="340"/>
      <c r="H6" s="340"/>
      <c r="I6" s="340"/>
      <c r="J6" s="340"/>
      <c r="K6" s="340"/>
      <c r="L6" s="340"/>
      <c r="M6" s="340"/>
      <c r="N6" s="340"/>
      <c r="O6" s="340"/>
      <c r="P6" s="340"/>
      <c r="Q6" s="340"/>
      <c r="R6" s="340"/>
      <c r="S6" s="340"/>
      <c r="T6" s="340"/>
      <c r="U6" s="340"/>
      <c r="V6" s="340"/>
      <c r="W6" s="340"/>
    </row>
    <row r="7" spans="1:23" s="3" customFormat="1" ht="40.5" customHeight="1">
      <c r="A7" s="11"/>
      <c r="B7" s="11"/>
      <c r="C7" s="11"/>
      <c r="D7" s="11"/>
      <c r="E7" s="11"/>
      <c r="F7" s="11"/>
      <c r="G7" s="11"/>
      <c r="H7" s="12"/>
      <c r="I7" s="11"/>
      <c r="J7" s="11"/>
      <c r="K7" s="11"/>
      <c r="L7" s="11"/>
      <c r="M7" s="11"/>
      <c r="N7" s="13" t="s">
        <v>0</v>
      </c>
      <c r="O7" s="13"/>
      <c r="P7" s="257"/>
      <c r="Q7" s="13"/>
      <c r="R7" s="13"/>
      <c r="S7" s="13"/>
      <c r="T7" s="13"/>
      <c r="U7" s="2" t="s">
        <v>11</v>
      </c>
      <c r="V7" s="10"/>
      <c r="W7" s="10"/>
    </row>
    <row r="8" spans="1:23" s="3" customFormat="1" ht="81" customHeight="1">
      <c r="A8" s="27" t="s">
        <v>7</v>
      </c>
      <c r="B8" s="27" t="s">
        <v>12</v>
      </c>
      <c r="C8" s="27" t="s">
        <v>13</v>
      </c>
      <c r="D8" s="27" t="s">
        <v>8</v>
      </c>
      <c r="E8" s="27" t="s">
        <v>9</v>
      </c>
      <c r="F8" s="27" t="s">
        <v>1</v>
      </c>
      <c r="G8" s="28"/>
      <c r="H8" s="29" t="s">
        <v>2</v>
      </c>
      <c r="I8" s="27" t="s">
        <v>3</v>
      </c>
      <c r="J8" s="27" t="s">
        <v>4</v>
      </c>
      <c r="K8" s="28"/>
      <c r="L8" s="27" t="s">
        <v>5</v>
      </c>
      <c r="M8" s="28"/>
      <c r="N8" s="27" t="s">
        <v>6</v>
      </c>
      <c r="O8" s="30" t="s">
        <v>10</v>
      </c>
      <c r="P8" s="53" t="s">
        <v>215</v>
      </c>
      <c r="Q8" s="53" t="s">
        <v>216</v>
      </c>
      <c r="R8" s="30" t="s">
        <v>257</v>
      </c>
      <c r="S8" s="53" t="s">
        <v>15</v>
      </c>
      <c r="T8" s="30" t="s">
        <v>162</v>
      </c>
      <c r="U8" s="53" t="s">
        <v>161</v>
      </c>
      <c r="V8" s="19"/>
      <c r="W8" s="19"/>
    </row>
    <row r="9" spans="1:23" s="3" customFormat="1" ht="15" customHeight="1">
      <c r="A9" s="27">
        <v>1</v>
      </c>
      <c r="B9" s="27">
        <v>2</v>
      </c>
      <c r="C9" s="27">
        <v>3</v>
      </c>
      <c r="D9" s="27">
        <v>4</v>
      </c>
      <c r="E9" s="27">
        <v>5</v>
      </c>
      <c r="F9" s="27"/>
      <c r="G9" s="28"/>
      <c r="H9" s="29"/>
      <c r="I9" s="27"/>
      <c r="J9" s="27"/>
      <c r="K9" s="28"/>
      <c r="L9" s="27"/>
      <c r="M9" s="28"/>
      <c r="N9" s="27"/>
      <c r="O9" s="31"/>
      <c r="P9" s="75"/>
      <c r="Q9" s="32">
        <v>2</v>
      </c>
      <c r="R9" s="31" t="s">
        <v>20</v>
      </c>
      <c r="S9" s="31"/>
      <c r="T9" s="31" t="s">
        <v>21</v>
      </c>
      <c r="U9" s="32">
        <v>5</v>
      </c>
      <c r="V9" s="20"/>
      <c r="W9" s="20"/>
    </row>
    <row r="10" spans="1:23" s="3" customFormat="1" ht="21.75" customHeight="1">
      <c r="A10" s="341" t="s">
        <v>16</v>
      </c>
      <c r="B10" s="355"/>
      <c r="C10" s="355"/>
      <c r="D10" s="355"/>
      <c r="E10" s="355"/>
      <c r="F10" s="355"/>
      <c r="G10" s="355"/>
      <c r="H10" s="355"/>
      <c r="I10" s="355"/>
      <c r="J10" s="355"/>
      <c r="K10" s="355"/>
      <c r="L10" s="355"/>
      <c r="M10" s="355"/>
      <c r="N10" s="355"/>
      <c r="O10" s="355"/>
      <c r="P10" s="355"/>
      <c r="Q10" s="355"/>
      <c r="R10" s="355"/>
      <c r="S10" s="355"/>
      <c r="T10" s="355"/>
      <c r="U10" s="356"/>
      <c r="V10" s="20"/>
      <c r="W10" s="20"/>
    </row>
    <row r="11" spans="1:23" s="4" customFormat="1" ht="23.25" customHeight="1">
      <c r="A11" s="208" t="s">
        <v>17</v>
      </c>
      <c r="B11" s="208"/>
      <c r="C11" s="208"/>
      <c r="D11" s="208"/>
      <c r="E11" s="208"/>
      <c r="F11" s="208"/>
      <c r="G11" s="209"/>
      <c r="H11" s="210"/>
      <c r="I11" s="208"/>
      <c r="J11" s="208"/>
      <c r="K11" s="209"/>
      <c r="L11" s="208"/>
      <c r="M11" s="209"/>
      <c r="N11" s="208"/>
      <c r="O11" s="33"/>
      <c r="P11" s="78">
        <v>438964</v>
      </c>
      <c r="Q11" s="77">
        <v>438964</v>
      </c>
      <c r="R11" s="77">
        <v>203014</v>
      </c>
      <c r="S11" s="78">
        <f>Q11-R11</f>
        <v>235950</v>
      </c>
      <c r="T11" s="78">
        <f>R11/P11*100</f>
        <v>46</v>
      </c>
      <c r="U11" s="77">
        <f>R11/Q11*100</f>
        <v>46</v>
      </c>
      <c r="V11" s="24"/>
      <c r="W11" s="24"/>
    </row>
    <row r="12" spans="1:23" s="3" customFormat="1" ht="23.25" customHeight="1">
      <c r="A12" s="154" t="s">
        <v>163</v>
      </c>
      <c r="B12" s="27"/>
      <c r="C12" s="27"/>
      <c r="D12" s="27"/>
      <c r="E12" s="27"/>
      <c r="F12" s="27"/>
      <c r="G12" s="28"/>
      <c r="H12" s="29"/>
      <c r="I12" s="27"/>
      <c r="J12" s="27"/>
      <c r="K12" s="28"/>
      <c r="L12" s="27"/>
      <c r="M12" s="28"/>
      <c r="N12" s="27"/>
      <c r="O12" s="31"/>
      <c r="P12" s="75">
        <v>276550</v>
      </c>
      <c r="Q12" s="53">
        <v>276550</v>
      </c>
      <c r="R12" s="75">
        <v>129016</v>
      </c>
      <c r="S12" s="142">
        <f aca="true" t="shared" si="0" ref="S12:S31">Q12-R12</f>
        <v>147534</v>
      </c>
      <c r="T12" s="142">
        <f aca="true" t="shared" si="1" ref="T12:T31">R12/P12*100</f>
        <v>47</v>
      </c>
      <c r="U12" s="143">
        <f aca="true" t="shared" si="2" ref="U12:U31">R12/Q12*100</f>
        <v>47</v>
      </c>
      <c r="V12" s="20"/>
      <c r="W12" s="20"/>
    </row>
    <row r="13" spans="1:23" s="3" customFormat="1" ht="48" customHeight="1">
      <c r="A13" s="154" t="s">
        <v>164</v>
      </c>
      <c r="B13" s="27"/>
      <c r="C13" s="27"/>
      <c r="D13" s="27"/>
      <c r="E13" s="27"/>
      <c r="F13" s="27"/>
      <c r="G13" s="28"/>
      <c r="H13" s="29"/>
      <c r="I13" s="27"/>
      <c r="J13" s="27"/>
      <c r="K13" s="28"/>
      <c r="L13" s="27"/>
      <c r="M13" s="28"/>
      <c r="N13" s="27"/>
      <c r="O13" s="31"/>
      <c r="P13" s="75" t="s">
        <v>165</v>
      </c>
      <c r="Q13" s="53">
        <v>18340</v>
      </c>
      <c r="R13" s="75">
        <v>12003</v>
      </c>
      <c r="S13" s="142">
        <f t="shared" si="0"/>
        <v>6337</v>
      </c>
      <c r="T13" s="142">
        <f t="shared" si="1"/>
        <v>65</v>
      </c>
      <c r="U13" s="143">
        <f t="shared" si="2"/>
        <v>65</v>
      </c>
      <c r="V13" s="20"/>
      <c r="W13" s="20"/>
    </row>
    <row r="14" spans="1:23" s="3" customFormat="1" ht="48" customHeight="1">
      <c r="A14" s="154" t="s">
        <v>217</v>
      </c>
      <c r="B14" s="27"/>
      <c r="C14" s="27"/>
      <c r="D14" s="27"/>
      <c r="E14" s="27"/>
      <c r="F14" s="27"/>
      <c r="G14" s="28"/>
      <c r="H14" s="29"/>
      <c r="I14" s="27"/>
      <c r="J14" s="27"/>
      <c r="K14" s="28"/>
      <c r="L14" s="27"/>
      <c r="M14" s="28"/>
      <c r="N14" s="27"/>
      <c r="O14" s="31"/>
      <c r="P14" s="75">
        <v>950</v>
      </c>
      <c r="Q14" s="53">
        <v>950</v>
      </c>
      <c r="R14" s="75">
        <v>15470</v>
      </c>
      <c r="S14" s="142">
        <f t="shared" si="0"/>
        <v>-14520</v>
      </c>
      <c r="T14" s="142">
        <f t="shared" si="1"/>
        <v>1628</v>
      </c>
      <c r="U14" s="143">
        <f t="shared" si="2"/>
        <v>1628</v>
      </c>
      <c r="V14" s="20"/>
      <c r="W14" s="20"/>
    </row>
    <row r="15" spans="1:23" s="3" customFormat="1" ht="36" customHeight="1">
      <c r="A15" s="154" t="s">
        <v>166</v>
      </c>
      <c r="B15" s="27"/>
      <c r="C15" s="27"/>
      <c r="D15" s="27"/>
      <c r="E15" s="27"/>
      <c r="F15" s="27"/>
      <c r="G15" s="28"/>
      <c r="H15" s="29"/>
      <c r="I15" s="27"/>
      <c r="J15" s="27"/>
      <c r="K15" s="28"/>
      <c r="L15" s="27"/>
      <c r="M15" s="28"/>
      <c r="N15" s="27"/>
      <c r="O15" s="31"/>
      <c r="P15" s="75">
        <v>0</v>
      </c>
      <c r="Q15" s="53">
        <v>0</v>
      </c>
      <c r="R15" s="75">
        <v>-147</v>
      </c>
      <c r="S15" s="142">
        <f t="shared" si="0"/>
        <v>147</v>
      </c>
      <c r="T15" s="142">
        <v>0</v>
      </c>
      <c r="U15" s="143">
        <v>0</v>
      </c>
      <c r="V15" s="20"/>
      <c r="W15" s="20"/>
    </row>
    <row r="16" spans="1:23" s="3" customFormat="1" ht="23.25" customHeight="1">
      <c r="A16" s="154" t="s">
        <v>167</v>
      </c>
      <c r="B16" s="27"/>
      <c r="C16" s="27"/>
      <c r="D16" s="27"/>
      <c r="E16" s="27"/>
      <c r="F16" s="27"/>
      <c r="G16" s="28"/>
      <c r="H16" s="29"/>
      <c r="I16" s="27"/>
      <c r="J16" s="27"/>
      <c r="K16" s="28"/>
      <c r="L16" s="27"/>
      <c r="M16" s="28"/>
      <c r="N16" s="27"/>
      <c r="O16" s="31"/>
      <c r="P16" s="75">
        <v>11220</v>
      </c>
      <c r="Q16" s="53">
        <v>11220</v>
      </c>
      <c r="R16" s="75">
        <v>6</v>
      </c>
      <c r="S16" s="142">
        <f t="shared" si="0"/>
        <v>11214</v>
      </c>
      <c r="T16" s="142">
        <f t="shared" si="1"/>
        <v>0</v>
      </c>
      <c r="U16" s="143">
        <f t="shared" si="2"/>
        <v>0</v>
      </c>
      <c r="V16" s="20"/>
      <c r="W16" s="20"/>
    </row>
    <row r="17" spans="1:23" s="3" customFormat="1" ht="36" customHeight="1">
      <c r="A17" s="207" t="s">
        <v>168</v>
      </c>
      <c r="B17" s="27"/>
      <c r="C17" s="27"/>
      <c r="D17" s="27"/>
      <c r="E17" s="27"/>
      <c r="F17" s="27"/>
      <c r="G17" s="28"/>
      <c r="H17" s="29"/>
      <c r="I17" s="27"/>
      <c r="J17" s="27"/>
      <c r="K17" s="28"/>
      <c r="L17" s="27"/>
      <c r="M17" s="28"/>
      <c r="N17" s="27"/>
      <c r="O17" s="31"/>
      <c r="P17" s="75">
        <v>4300</v>
      </c>
      <c r="Q17" s="53">
        <v>4300</v>
      </c>
      <c r="R17" s="75">
        <v>2462</v>
      </c>
      <c r="S17" s="142">
        <f t="shared" si="0"/>
        <v>1838</v>
      </c>
      <c r="T17" s="142">
        <f t="shared" si="1"/>
        <v>57</v>
      </c>
      <c r="U17" s="143">
        <f t="shared" si="2"/>
        <v>57</v>
      </c>
      <c r="V17" s="20"/>
      <c r="W17" s="20"/>
    </row>
    <row r="18" spans="1:23" s="3" customFormat="1" ht="51.75" customHeight="1">
      <c r="A18" s="154" t="s">
        <v>169</v>
      </c>
      <c r="B18" s="27"/>
      <c r="C18" s="27"/>
      <c r="D18" s="27"/>
      <c r="E18" s="27"/>
      <c r="F18" s="27"/>
      <c r="G18" s="28"/>
      <c r="H18" s="29"/>
      <c r="I18" s="27"/>
      <c r="J18" s="27"/>
      <c r="K18" s="28"/>
      <c r="L18" s="27"/>
      <c r="M18" s="28"/>
      <c r="N18" s="27"/>
      <c r="O18" s="31"/>
      <c r="P18" s="75">
        <v>1200</v>
      </c>
      <c r="Q18" s="53">
        <v>1200</v>
      </c>
      <c r="R18" s="75">
        <v>924</v>
      </c>
      <c r="S18" s="142">
        <f t="shared" si="0"/>
        <v>276</v>
      </c>
      <c r="T18" s="142">
        <f t="shared" si="1"/>
        <v>77</v>
      </c>
      <c r="U18" s="143">
        <f t="shared" si="2"/>
        <v>77</v>
      </c>
      <c r="V18" s="20"/>
      <c r="W18" s="20"/>
    </row>
    <row r="19" spans="1:23" s="3" customFormat="1" ht="36" customHeight="1">
      <c r="A19" s="154" t="s">
        <v>170</v>
      </c>
      <c r="B19" s="27"/>
      <c r="C19" s="27"/>
      <c r="D19" s="27"/>
      <c r="E19" s="27"/>
      <c r="F19" s="27"/>
      <c r="G19" s="28"/>
      <c r="H19" s="29"/>
      <c r="I19" s="27"/>
      <c r="J19" s="27"/>
      <c r="K19" s="28"/>
      <c r="L19" s="27"/>
      <c r="M19" s="28"/>
      <c r="N19" s="27"/>
      <c r="O19" s="31"/>
      <c r="P19" s="75">
        <v>70376</v>
      </c>
      <c r="Q19" s="53">
        <v>70376</v>
      </c>
      <c r="R19" s="75">
        <v>34711</v>
      </c>
      <c r="S19" s="142">
        <f t="shared" si="0"/>
        <v>35665</v>
      </c>
      <c r="T19" s="142">
        <f t="shared" si="1"/>
        <v>49</v>
      </c>
      <c r="U19" s="143">
        <f t="shared" si="2"/>
        <v>49</v>
      </c>
      <c r="V19" s="20"/>
      <c r="W19" s="20"/>
    </row>
    <row r="20" spans="1:23" s="3" customFormat="1" ht="36" customHeight="1">
      <c r="A20" s="154" t="s">
        <v>171</v>
      </c>
      <c r="B20" s="27"/>
      <c r="C20" s="27"/>
      <c r="D20" s="27"/>
      <c r="E20" s="27"/>
      <c r="F20" s="27"/>
      <c r="G20" s="28"/>
      <c r="H20" s="29"/>
      <c r="I20" s="27"/>
      <c r="J20" s="27"/>
      <c r="K20" s="28"/>
      <c r="L20" s="27"/>
      <c r="M20" s="28"/>
      <c r="N20" s="27"/>
      <c r="O20" s="31"/>
      <c r="P20" s="75" t="s">
        <v>172</v>
      </c>
      <c r="Q20" s="53">
        <v>500</v>
      </c>
      <c r="R20" s="75">
        <v>291</v>
      </c>
      <c r="S20" s="142">
        <f t="shared" si="0"/>
        <v>209</v>
      </c>
      <c r="T20" s="142">
        <f t="shared" si="1"/>
        <v>58</v>
      </c>
      <c r="U20" s="143">
        <f t="shared" si="2"/>
        <v>58</v>
      </c>
      <c r="V20" s="20"/>
      <c r="W20" s="20"/>
    </row>
    <row r="21" spans="1:23" s="3" customFormat="1" ht="36" customHeight="1">
      <c r="A21" s="154" t="s">
        <v>173</v>
      </c>
      <c r="B21" s="27"/>
      <c r="C21" s="27"/>
      <c r="D21" s="27"/>
      <c r="E21" s="27"/>
      <c r="F21" s="27"/>
      <c r="G21" s="28"/>
      <c r="H21" s="29"/>
      <c r="I21" s="27"/>
      <c r="J21" s="27"/>
      <c r="K21" s="28"/>
      <c r="L21" s="27"/>
      <c r="M21" s="28"/>
      <c r="N21" s="27"/>
      <c r="O21" s="31"/>
      <c r="P21" s="75">
        <v>1700</v>
      </c>
      <c r="Q21" s="53">
        <v>1700</v>
      </c>
      <c r="R21" s="75">
        <v>2286</v>
      </c>
      <c r="S21" s="142">
        <f t="shared" si="0"/>
        <v>-586</v>
      </c>
      <c r="T21" s="142">
        <f t="shared" si="1"/>
        <v>134</v>
      </c>
      <c r="U21" s="143">
        <f t="shared" si="2"/>
        <v>134</v>
      </c>
      <c r="V21" s="20"/>
      <c r="W21" s="20"/>
    </row>
    <row r="22" spans="1:23" s="3" customFormat="1" ht="36" customHeight="1">
      <c r="A22" s="211" t="s">
        <v>174</v>
      </c>
      <c r="B22" s="27"/>
      <c r="C22" s="27"/>
      <c r="D22" s="27"/>
      <c r="E22" s="27"/>
      <c r="F22" s="27"/>
      <c r="G22" s="28"/>
      <c r="H22" s="29"/>
      <c r="I22" s="27"/>
      <c r="J22" s="27"/>
      <c r="K22" s="28"/>
      <c r="L22" s="27"/>
      <c r="M22" s="28"/>
      <c r="N22" s="27"/>
      <c r="O22" s="31"/>
      <c r="P22" s="75">
        <v>26968</v>
      </c>
      <c r="Q22" s="53">
        <v>26968</v>
      </c>
      <c r="R22" s="75">
        <v>2698</v>
      </c>
      <c r="S22" s="142">
        <f t="shared" si="0"/>
        <v>24270</v>
      </c>
      <c r="T22" s="142">
        <f t="shared" si="1"/>
        <v>10</v>
      </c>
      <c r="U22" s="143">
        <f t="shared" si="2"/>
        <v>10</v>
      </c>
      <c r="V22" s="20"/>
      <c r="W22" s="20"/>
    </row>
    <row r="23" spans="1:23" s="3" customFormat="1" ht="36" customHeight="1">
      <c r="A23" s="154" t="s">
        <v>175</v>
      </c>
      <c r="B23" s="27"/>
      <c r="C23" s="27"/>
      <c r="D23" s="27"/>
      <c r="E23" s="27"/>
      <c r="F23" s="27"/>
      <c r="G23" s="28"/>
      <c r="H23" s="29"/>
      <c r="I23" s="27"/>
      <c r="J23" s="27"/>
      <c r="K23" s="28"/>
      <c r="L23" s="27"/>
      <c r="M23" s="28"/>
      <c r="N23" s="27"/>
      <c r="O23" s="31"/>
      <c r="P23" s="75">
        <v>1320</v>
      </c>
      <c r="Q23" s="53">
        <v>1320</v>
      </c>
      <c r="R23" s="75">
        <v>401</v>
      </c>
      <c r="S23" s="142">
        <f t="shared" si="0"/>
        <v>919</v>
      </c>
      <c r="T23" s="142">
        <f t="shared" si="1"/>
        <v>30</v>
      </c>
      <c r="U23" s="143">
        <f t="shared" si="2"/>
        <v>30</v>
      </c>
      <c r="V23" s="20"/>
      <c r="W23" s="20"/>
    </row>
    <row r="24" spans="1:23" s="3" customFormat="1" ht="36" customHeight="1">
      <c r="A24" s="163" t="s">
        <v>176</v>
      </c>
      <c r="B24" s="27"/>
      <c r="C24" s="27"/>
      <c r="D24" s="27"/>
      <c r="E24" s="27"/>
      <c r="F24" s="27"/>
      <c r="G24" s="28"/>
      <c r="H24" s="29"/>
      <c r="I24" s="27"/>
      <c r="J24" s="27"/>
      <c r="K24" s="28"/>
      <c r="L24" s="27"/>
      <c r="M24" s="28"/>
      <c r="N24" s="27"/>
      <c r="O24" s="31"/>
      <c r="P24" s="75">
        <v>25540</v>
      </c>
      <c r="Q24" s="53">
        <v>25540</v>
      </c>
      <c r="R24" s="75">
        <v>2893</v>
      </c>
      <c r="S24" s="142">
        <f t="shared" si="0"/>
        <v>22647</v>
      </c>
      <c r="T24" s="142">
        <f t="shared" si="1"/>
        <v>11</v>
      </c>
      <c r="U24" s="143">
        <f t="shared" si="2"/>
        <v>11</v>
      </c>
      <c r="V24" s="20"/>
      <c r="W24" s="20"/>
    </row>
    <row r="25" spans="1:23" s="4" customFormat="1" ht="26.25" customHeight="1">
      <c r="A25" s="208" t="s">
        <v>18</v>
      </c>
      <c r="B25" s="208"/>
      <c r="C25" s="208"/>
      <c r="D25" s="208"/>
      <c r="E25" s="208"/>
      <c r="F25" s="208"/>
      <c r="G25" s="209"/>
      <c r="H25" s="210"/>
      <c r="I25" s="208"/>
      <c r="J25" s="208"/>
      <c r="K25" s="209"/>
      <c r="L25" s="208"/>
      <c r="M25" s="209"/>
      <c r="N25" s="208"/>
      <c r="O25" s="33"/>
      <c r="P25" s="78">
        <v>536171</v>
      </c>
      <c r="Q25" s="78">
        <v>620561</v>
      </c>
      <c r="R25" s="78">
        <v>206286</v>
      </c>
      <c r="S25" s="78">
        <f t="shared" si="0"/>
        <v>414275</v>
      </c>
      <c r="T25" s="78">
        <f t="shared" si="1"/>
        <v>38</v>
      </c>
      <c r="U25" s="77">
        <f t="shared" si="2"/>
        <v>33</v>
      </c>
      <c r="V25" s="24"/>
      <c r="W25" s="24"/>
    </row>
    <row r="26" spans="1:23" s="4" customFormat="1" ht="45" customHeight="1" hidden="1">
      <c r="A26" s="154" t="s">
        <v>177</v>
      </c>
      <c r="B26" s="208"/>
      <c r="C26" s="208"/>
      <c r="D26" s="208"/>
      <c r="E26" s="208"/>
      <c r="F26" s="208"/>
      <c r="G26" s="209"/>
      <c r="H26" s="210"/>
      <c r="I26" s="208"/>
      <c r="J26" s="208"/>
      <c r="K26" s="209"/>
      <c r="L26" s="208"/>
      <c r="M26" s="209"/>
      <c r="N26" s="208"/>
      <c r="O26" s="33"/>
      <c r="P26" s="142">
        <v>6422</v>
      </c>
      <c r="Q26" s="143">
        <v>33036</v>
      </c>
      <c r="R26" s="142">
        <v>33036</v>
      </c>
      <c r="S26" s="142">
        <f t="shared" si="0"/>
        <v>0</v>
      </c>
      <c r="T26" s="142">
        <f t="shared" si="1"/>
        <v>514</v>
      </c>
      <c r="U26" s="143">
        <f t="shared" si="2"/>
        <v>100</v>
      </c>
      <c r="V26" s="24"/>
      <c r="W26" s="24"/>
    </row>
    <row r="27" spans="1:23" s="4" customFormat="1" ht="42" customHeight="1">
      <c r="A27" s="154" t="s">
        <v>178</v>
      </c>
      <c r="B27" s="208"/>
      <c r="C27" s="208"/>
      <c r="D27" s="208"/>
      <c r="E27" s="208"/>
      <c r="F27" s="208"/>
      <c r="G27" s="209"/>
      <c r="H27" s="210"/>
      <c r="I27" s="208"/>
      <c r="J27" s="208"/>
      <c r="K27" s="209"/>
      <c r="L27" s="208"/>
      <c r="M27" s="209"/>
      <c r="N27" s="208"/>
      <c r="O27" s="33"/>
      <c r="P27" s="142">
        <v>92407</v>
      </c>
      <c r="Q27" s="143">
        <v>114977</v>
      </c>
      <c r="R27" s="142">
        <v>12276</v>
      </c>
      <c r="S27" s="142">
        <f t="shared" si="0"/>
        <v>102701</v>
      </c>
      <c r="T27" s="142">
        <f t="shared" si="1"/>
        <v>13</v>
      </c>
      <c r="U27" s="143">
        <f t="shared" si="2"/>
        <v>11</v>
      </c>
      <c r="V27" s="24"/>
      <c r="W27" s="24"/>
    </row>
    <row r="28" spans="1:23" s="4" customFormat="1" ht="42" customHeight="1">
      <c r="A28" s="163" t="s">
        <v>179</v>
      </c>
      <c r="B28" s="208"/>
      <c r="C28" s="208"/>
      <c r="D28" s="208"/>
      <c r="E28" s="208"/>
      <c r="F28" s="208"/>
      <c r="G28" s="209"/>
      <c r="H28" s="210"/>
      <c r="I28" s="208"/>
      <c r="J28" s="208"/>
      <c r="K28" s="209"/>
      <c r="L28" s="208"/>
      <c r="M28" s="209"/>
      <c r="N28" s="208"/>
      <c r="O28" s="33"/>
      <c r="P28" s="142">
        <v>318448</v>
      </c>
      <c r="Q28" s="143">
        <v>337670</v>
      </c>
      <c r="R28" s="142">
        <v>168087</v>
      </c>
      <c r="S28" s="142">
        <f t="shared" si="0"/>
        <v>169583</v>
      </c>
      <c r="T28" s="142">
        <f t="shared" si="1"/>
        <v>53</v>
      </c>
      <c r="U28" s="143">
        <f t="shared" si="2"/>
        <v>50</v>
      </c>
      <c r="V28" s="24"/>
      <c r="W28" s="24"/>
    </row>
    <row r="29" spans="1:23" s="3" customFormat="1" ht="26.25" customHeight="1">
      <c r="A29" s="154" t="s">
        <v>180</v>
      </c>
      <c r="B29" s="27"/>
      <c r="C29" s="27"/>
      <c r="D29" s="27"/>
      <c r="E29" s="27"/>
      <c r="F29" s="27"/>
      <c r="G29" s="28"/>
      <c r="H29" s="29"/>
      <c r="I29" s="27"/>
      <c r="J29" s="27"/>
      <c r="K29" s="28"/>
      <c r="L29" s="27"/>
      <c r="M29" s="28"/>
      <c r="N29" s="27"/>
      <c r="O29" s="31"/>
      <c r="P29" s="142">
        <v>125316</v>
      </c>
      <c r="Q29" s="143">
        <v>145413</v>
      </c>
      <c r="R29" s="142">
        <v>25844</v>
      </c>
      <c r="S29" s="142">
        <f t="shared" si="0"/>
        <v>119569</v>
      </c>
      <c r="T29" s="142">
        <f t="shared" si="1"/>
        <v>21</v>
      </c>
      <c r="U29" s="143">
        <f t="shared" si="2"/>
        <v>18</v>
      </c>
      <c r="V29" s="20"/>
      <c r="W29" s="20"/>
    </row>
    <row r="30" spans="1:23" s="3" customFormat="1" ht="36" customHeight="1">
      <c r="A30" s="207" t="s">
        <v>181</v>
      </c>
      <c r="B30" s="27"/>
      <c r="C30" s="27"/>
      <c r="D30" s="27"/>
      <c r="E30" s="27"/>
      <c r="F30" s="27"/>
      <c r="G30" s="28"/>
      <c r="H30" s="29"/>
      <c r="I30" s="27"/>
      <c r="J30" s="27"/>
      <c r="K30" s="28"/>
      <c r="L30" s="27"/>
      <c r="M30" s="28"/>
      <c r="N30" s="27"/>
      <c r="O30" s="31"/>
      <c r="P30" s="142">
        <v>0</v>
      </c>
      <c r="Q30" s="143">
        <v>0</v>
      </c>
      <c r="R30" s="142">
        <v>79</v>
      </c>
      <c r="S30" s="142">
        <f t="shared" si="0"/>
        <v>-79</v>
      </c>
      <c r="T30" s="142">
        <v>0</v>
      </c>
      <c r="U30" s="143">
        <v>0</v>
      </c>
      <c r="V30" s="20"/>
      <c r="W30" s="20"/>
    </row>
    <row r="31" spans="1:23" s="3" customFormat="1" ht="30" customHeight="1">
      <c r="A31" s="102" t="s">
        <v>19</v>
      </c>
      <c r="B31" s="72"/>
      <c r="C31" s="72"/>
      <c r="D31" s="72"/>
      <c r="E31" s="72"/>
      <c r="F31" s="72"/>
      <c r="G31" s="73"/>
      <c r="H31" s="72"/>
      <c r="I31" s="72"/>
      <c r="J31" s="72"/>
      <c r="K31" s="73"/>
      <c r="L31" s="72"/>
      <c r="M31" s="73"/>
      <c r="N31" s="72"/>
      <c r="O31" s="74"/>
      <c r="P31" s="76">
        <f>P11+P25</f>
        <v>975135</v>
      </c>
      <c r="Q31" s="76">
        <v>1037025</v>
      </c>
      <c r="R31" s="76">
        <v>409300</v>
      </c>
      <c r="S31" s="212">
        <f t="shared" si="0"/>
        <v>627725</v>
      </c>
      <c r="T31" s="212">
        <f t="shared" si="1"/>
        <v>42</v>
      </c>
      <c r="U31" s="212">
        <f t="shared" si="2"/>
        <v>39</v>
      </c>
      <c r="V31" s="20"/>
      <c r="W31" s="20"/>
    </row>
    <row r="32" spans="1:23" s="3" customFormat="1" ht="29.25" customHeight="1">
      <c r="A32" s="341" t="s">
        <v>183</v>
      </c>
      <c r="B32" s="342"/>
      <c r="C32" s="342"/>
      <c r="D32" s="342"/>
      <c r="E32" s="342"/>
      <c r="F32" s="342"/>
      <c r="G32" s="342"/>
      <c r="H32" s="342"/>
      <c r="I32" s="342"/>
      <c r="J32" s="342"/>
      <c r="K32" s="342"/>
      <c r="L32" s="342"/>
      <c r="M32" s="342"/>
      <c r="N32" s="342"/>
      <c r="O32" s="342"/>
      <c r="P32" s="342"/>
      <c r="Q32" s="342"/>
      <c r="R32" s="342"/>
      <c r="S32" s="342"/>
      <c r="T32" s="342"/>
      <c r="U32" s="343"/>
      <c r="V32" s="20"/>
      <c r="W32" s="20"/>
    </row>
    <row r="33" spans="1:23" s="4" customFormat="1" ht="24.75" customHeight="1">
      <c r="A33" s="145" t="s">
        <v>182</v>
      </c>
      <c r="B33" s="216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  <c r="O33" s="216"/>
      <c r="P33" s="142">
        <v>143140</v>
      </c>
      <c r="Q33" s="143">
        <v>147772</v>
      </c>
      <c r="R33" s="143">
        <v>71533</v>
      </c>
      <c r="S33" s="143">
        <f>Q33-R33</f>
        <v>76239</v>
      </c>
      <c r="T33" s="143">
        <f>R33/P33*100</f>
        <v>50</v>
      </c>
      <c r="U33" s="143">
        <f>R33/Q33*100</f>
        <v>48</v>
      </c>
      <c r="V33" s="24"/>
      <c r="W33" s="24"/>
    </row>
    <row r="34" spans="1:23" s="4" customFormat="1" ht="24.75" customHeight="1" hidden="1">
      <c r="A34" s="163" t="s">
        <v>184</v>
      </c>
      <c r="B34" s="217"/>
      <c r="C34" s="217"/>
      <c r="D34" s="217"/>
      <c r="E34" s="217"/>
      <c r="F34" s="217"/>
      <c r="G34" s="217"/>
      <c r="H34" s="217"/>
      <c r="I34" s="217"/>
      <c r="J34" s="217"/>
      <c r="K34" s="217"/>
      <c r="L34" s="217"/>
      <c r="M34" s="217"/>
      <c r="N34" s="217"/>
      <c r="O34" s="217"/>
      <c r="P34" s="143">
        <v>1850</v>
      </c>
      <c r="Q34" s="143">
        <v>0</v>
      </c>
      <c r="R34" s="143">
        <v>0</v>
      </c>
      <c r="S34" s="143">
        <f aca="true" t="shared" si="3" ref="S34:S47">Q34-R34</f>
        <v>0</v>
      </c>
      <c r="T34" s="143">
        <f aca="true" t="shared" si="4" ref="T34:T47">R34/P34*100</f>
        <v>0</v>
      </c>
      <c r="U34" s="143">
        <v>0</v>
      </c>
      <c r="V34" s="24"/>
      <c r="W34" s="24"/>
    </row>
    <row r="35" spans="1:23" s="4" customFormat="1" ht="38.25" customHeight="1" hidden="1">
      <c r="A35" s="163" t="s">
        <v>185</v>
      </c>
      <c r="B35" s="217"/>
      <c r="C35" s="217"/>
      <c r="D35" s="217"/>
      <c r="E35" s="217"/>
      <c r="F35" s="217"/>
      <c r="G35" s="217"/>
      <c r="H35" s="217"/>
      <c r="I35" s="217"/>
      <c r="J35" s="217"/>
      <c r="K35" s="217"/>
      <c r="L35" s="217"/>
      <c r="M35" s="217"/>
      <c r="N35" s="217"/>
      <c r="O35" s="217"/>
      <c r="P35" s="143">
        <v>500</v>
      </c>
      <c r="Q35" s="143">
        <v>2767</v>
      </c>
      <c r="R35" s="143">
        <v>2767</v>
      </c>
      <c r="S35" s="143">
        <f t="shared" si="3"/>
        <v>0</v>
      </c>
      <c r="T35" s="143">
        <f t="shared" si="4"/>
        <v>553</v>
      </c>
      <c r="U35" s="143">
        <f aca="true" t="shared" si="5" ref="U35:U47">R35/Q35*100</f>
        <v>100</v>
      </c>
      <c r="V35" s="24"/>
      <c r="W35" s="24"/>
    </row>
    <row r="36" spans="1:23" s="4" customFormat="1" ht="38.25" customHeight="1">
      <c r="A36" s="184" t="s">
        <v>185</v>
      </c>
      <c r="B36" s="217"/>
      <c r="C36" s="217"/>
      <c r="D36" s="217"/>
      <c r="E36" s="217"/>
      <c r="F36" s="217"/>
      <c r="G36" s="217"/>
      <c r="H36" s="217"/>
      <c r="I36" s="217"/>
      <c r="J36" s="217"/>
      <c r="K36" s="217"/>
      <c r="L36" s="217"/>
      <c r="M36" s="217"/>
      <c r="N36" s="217"/>
      <c r="O36" s="217"/>
      <c r="P36" s="143">
        <v>500</v>
      </c>
      <c r="Q36" s="143">
        <v>3602</v>
      </c>
      <c r="R36" s="143">
        <v>601</v>
      </c>
      <c r="S36" s="143">
        <f t="shared" si="3"/>
        <v>3001</v>
      </c>
      <c r="T36" s="143">
        <f t="shared" si="4"/>
        <v>120</v>
      </c>
      <c r="U36" s="143"/>
      <c r="V36" s="24"/>
      <c r="W36" s="24"/>
    </row>
    <row r="37" spans="1:23" s="4" customFormat="1" ht="24.75" customHeight="1">
      <c r="A37" s="163" t="s">
        <v>186</v>
      </c>
      <c r="B37" s="217"/>
      <c r="C37" s="217"/>
      <c r="D37" s="217"/>
      <c r="E37" s="217"/>
      <c r="F37" s="217"/>
      <c r="G37" s="217"/>
      <c r="H37" s="217"/>
      <c r="I37" s="217"/>
      <c r="J37" s="217"/>
      <c r="K37" s="217"/>
      <c r="L37" s="217"/>
      <c r="M37" s="217"/>
      <c r="N37" s="217"/>
      <c r="O37" s="217"/>
      <c r="P37" s="143">
        <v>129197</v>
      </c>
      <c r="Q37" s="143">
        <v>136349</v>
      </c>
      <c r="R37" s="143">
        <v>21668</v>
      </c>
      <c r="S37" s="143">
        <f t="shared" si="3"/>
        <v>114681</v>
      </c>
      <c r="T37" s="143">
        <f t="shared" si="4"/>
        <v>17</v>
      </c>
      <c r="U37" s="143">
        <f t="shared" si="5"/>
        <v>16</v>
      </c>
      <c r="V37" s="24"/>
      <c r="W37" s="24"/>
    </row>
    <row r="38" spans="1:23" s="4" customFormat="1" ht="24.75" customHeight="1">
      <c r="A38" s="218" t="s">
        <v>187</v>
      </c>
      <c r="B38" s="217"/>
      <c r="C38" s="217"/>
      <c r="D38" s="217"/>
      <c r="E38" s="217"/>
      <c r="F38" s="217"/>
      <c r="G38" s="217"/>
      <c r="H38" s="217"/>
      <c r="I38" s="217"/>
      <c r="J38" s="217"/>
      <c r="K38" s="217"/>
      <c r="L38" s="217"/>
      <c r="M38" s="217"/>
      <c r="N38" s="217"/>
      <c r="O38" s="217"/>
      <c r="P38" s="143">
        <v>47138</v>
      </c>
      <c r="Q38" s="143">
        <v>60776</v>
      </c>
      <c r="R38" s="143">
        <v>11256</v>
      </c>
      <c r="S38" s="143">
        <f t="shared" si="3"/>
        <v>49520</v>
      </c>
      <c r="T38" s="143">
        <f t="shared" si="4"/>
        <v>24</v>
      </c>
      <c r="U38" s="143">
        <f t="shared" si="5"/>
        <v>19</v>
      </c>
      <c r="V38" s="24"/>
      <c r="W38" s="24"/>
    </row>
    <row r="39" spans="1:23" s="4" customFormat="1" ht="24.75" customHeight="1">
      <c r="A39" s="186" t="s">
        <v>188</v>
      </c>
      <c r="B39" s="217"/>
      <c r="C39" s="217"/>
      <c r="D39" s="217"/>
      <c r="E39" s="217"/>
      <c r="F39" s="217"/>
      <c r="G39" s="217"/>
      <c r="H39" s="217"/>
      <c r="I39" s="217"/>
      <c r="J39" s="217"/>
      <c r="K39" s="217"/>
      <c r="L39" s="217"/>
      <c r="M39" s="217"/>
      <c r="N39" s="217"/>
      <c r="O39" s="217"/>
      <c r="P39" s="143">
        <v>526576</v>
      </c>
      <c r="Q39" s="143">
        <v>569846</v>
      </c>
      <c r="R39" s="143">
        <v>260678</v>
      </c>
      <c r="S39" s="143">
        <f t="shared" si="3"/>
        <v>309168</v>
      </c>
      <c r="T39" s="143">
        <f t="shared" si="4"/>
        <v>50</v>
      </c>
      <c r="U39" s="143">
        <f t="shared" si="5"/>
        <v>46</v>
      </c>
      <c r="V39" s="24"/>
      <c r="W39" s="24"/>
    </row>
    <row r="40" spans="1:23" s="4" customFormat="1" ht="24.75" customHeight="1">
      <c r="A40" s="145" t="s">
        <v>189</v>
      </c>
      <c r="B40" s="217"/>
      <c r="C40" s="217"/>
      <c r="D40" s="217"/>
      <c r="E40" s="217"/>
      <c r="F40" s="217"/>
      <c r="G40" s="217"/>
      <c r="H40" s="217"/>
      <c r="I40" s="217"/>
      <c r="J40" s="217"/>
      <c r="K40" s="217"/>
      <c r="L40" s="217"/>
      <c r="M40" s="217"/>
      <c r="N40" s="217"/>
      <c r="O40" s="217"/>
      <c r="P40" s="143">
        <v>67395</v>
      </c>
      <c r="Q40" s="143">
        <v>75287</v>
      </c>
      <c r="R40" s="143">
        <v>32733</v>
      </c>
      <c r="S40" s="143">
        <f t="shared" si="3"/>
        <v>42554</v>
      </c>
      <c r="T40" s="143">
        <f t="shared" si="4"/>
        <v>49</v>
      </c>
      <c r="U40" s="143">
        <f t="shared" si="5"/>
        <v>43</v>
      </c>
      <c r="V40" s="24"/>
      <c r="W40" s="24"/>
    </row>
    <row r="41" spans="1:23" s="4" customFormat="1" ht="24.75" customHeight="1">
      <c r="A41" s="60" t="s">
        <v>190</v>
      </c>
      <c r="B41" s="217"/>
      <c r="C41" s="217"/>
      <c r="D41" s="217"/>
      <c r="E41" s="217"/>
      <c r="F41" s="217"/>
      <c r="G41" s="217"/>
      <c r="H41" s="217"/>
      <c r="I41" s="217"/>
      <c r="J41" s="217"/>
      <c r="K41" s="217"/>
      <c r="L41" s="217"/>
      <c r="M41" s="217"/>
      <c r="N41" s="217"/>
      <c r="O41" s="217"/>
      <c r="P41" s="143">
        <v>1500</v>
      </c>
      <c r="Q41" s="143">
        <v>400</v>
      </c>
      <c r="R41" s="143">
        <v>88</v>
      </c>
      <c r="S41" s="143">
        <f t="shared" si="3"/>
        <v>312</v>
      </c>
      <c r="T41" s="143">
        <f t="shared" si="4"/>
        <v>6</v>
      </c>
      <c r="U41" s="143">
        <f t="shared" si="5"/>
        <v>22</v>
      </c>
      <c r="V41" s="24"/>
      <c r="W41" s="24"/>
    </row>
    <row r="42" spans="1:23" s="4" customFormat="1" ht="24.75" customHeight="1">
      <c r="A42" s="207" t="s">
        <v>191</v>
      </c>
      <c r="B42" s="217"/>
      <c r="C42" s="217"/>
      <c r="D42" s="217"/>
      <c r="E42" s="217"/>
      <c r="F42" s="217"/>
      <c r="G42" s="217"/>
      <c r="H42" s="217"/>
      <c r="I42" s="217"/>
      <c r="J42" s="217"/>
      <c r="K42" s="217"/>
      <c r="L42" s="217"/>
      <c r="M42" s="217"/>
      <c r="N42" s="217"/>
      <c r="O42" s="217"/>
      <c r="P42" s="143">
        <v>43887</v>
      </c>
      <c r="Q42" s="143">
        <v>62685</v>
      </c>
      <c r="R42" s="143">
        <v>28843</v>
      </c>
      <c r="S42" s="143">
        <f t="shared" si="3"/>
        <v>33842</v>
      </c>
      <c r="T42" s="143">
        <f t="shared" si="4"/>
        <v>66</v>
      </c>
      <c r="U42" s="143">
        <f t="shared" si="5"/>
        <v>46</v>
      </c>
      <c r="V42" s="24"/>
      <c r="W42" s="24"/>
    </row>
    <row r="43" spans="1:23" s="4" customFormat="1" ht="24.75" customHeight="1">
      <c r="A43" s="60" t="s">
        <v>192</v>
      </c>
      <c r="B43" s="217"/>
      <c r="C43" s="217"/>
      <c r="D43" s="217"/>
      <c r="E43" s="217"/>
      <c r="F43" s="217"/>
      <c r="G43" s="217"/>
      <c r="H43" s="217"/>
      <c r="I43" s="217"/>
      <c r="J43" s="217"/>
      <c r="K43" s="217"/>
      <c r="L43" s="217"/>
      <c r="M43" s="217"/>
      <c r="N43" s="217"/>
      <c r="O43" s="217"/>
      <c r="P43" s="143">
        <v>11865</v>
      </c>
      <c r="Q43" s="143">
        <v>23198</v>
      </c>
      <c r="R43" s="143">
        <v>6977</v>
      </c>
      <c r="S43" s="143">
        <f t="shared" si="3"/>
        <v>16221</v>
      </c>
      <c r="T43" s="143">
        <f t="shared" si="4"/>
        <v>59</v>
      </c>
      <c r="U43" s="143">
        <f t="shared" si="5"/>
        <v>30</v>
      </c>
      <c r="V43" s="24"/>
      <c r="W43" s="24"/>
    </row>
    <row r="44" spans="1:23" s="4" customFormat="1" ht="24.75" customHeight="1">
      <c r="A44" s="163" t="s">
        <v>193</v>
      </c>
      <c r="B44" s="217"/>
      <c r="C44" s="217"/>
      <c r="D44" s="217"/>
      <c r="E44" s="217"/>
      <c r="F44" s="217"/>
      <c r="G44" s="217"/>
      <c r="H44" s="217"/>
      <c r="I44" s="217"/>
      <c r="J44" s="217"/>
      <c r="K44" s="217"/>
      <c r="L44" s="217"/>
      <c r="M44" s="217"/>
      <c r="N44" s="217"/>
      <c r="O44" s="217"/>
      <c r="P44" s="143">
        <v>4100</v>
      </c>
      <c r="Q44" s="143">
        <v>4200</v>
      </c>
      <c r="R44" s="143">
        <v>2833</v>
      </c>
      <c r="S44" s="143">
        <f t="shared" si="3"/>
        <v>1367</v>
      </c>
      <c r="T44" s="143">
        <f t="shared" si="4"/>
        <v>69</v>
      </c>
      <c r="U44" s="143">
        <f t="shared" si="5"/>
        <v>67</v>
      </c>
      <c r="V44" s="24"/>
      <c r="W44" s="24"/>
    </row>
    <row r="45" spans="1:23" s="4" customFormat="1" ht="35.25" customHeight="1">
      <c r="A45" s="207" t="s">
        <v>194</v>
      </c>
      <c r="B45" s="217"/>
      <c r="C45" s="217"/>
      <c r="D45" s="217"/>
      <c r="E45" s="217"/>
      <c r="F45" s="217"/>
      <c r="G45" s="217"/>
      <c r="H45" s="217"/>
      <c r="I45" s="217"/>
      <c r="J45" s="217"/>
      <c r="K45" s="217"/>
      <c r="L45" s="217"/>
      <c r="M45" s="217"/>
      <c r="N45" s="217"/>
      <c r="O45" s="217"/>
      <c r="P45" s="143">
        <v>500</v>
      </c>
      <c r="Q45" s="143">
        <v>500</v>
      </c>
      <c r="R45" s="143">
        <v>104</v>
      </c>
      <c r="S45" s="143">
        <f t="shared" si="3"/>
        <v>396</v>
      </c>
      <c r="T45" s="143">
        <f t="shared" si="4"/>
        <v>21</v>
      </c>
      <c r="U45" s="143">
        <f t="shared" si="5"/>
        <v>21</v>
      </c>
      <c r="V45" s="24"/>
      <c r="W45" s="24"/>
    </row>
    <row r="46" spans="1:23" s="4" customFormat="1" ht="35.25" customHeight="1">
      <c r="A46" s="61" t="s">
        <v>195</v>
      </c>
      <c r="B46" s="217"/>
      <c r="C46" s="217"/>
      <c r="D46" s="217"/>
      <c r="E46" s="217"/>
      <c r="F46" s="217"/>
      <c r="G46" s="217"/>
      <c r="H46" s="217"/>
      <c r="I46" s="217"/>
      <c r="J46" s="217"/>
      <c r="K46" s="217"/>
      <c r="L46" s="217"/>
      <c r="M46" s="217"/>
      <c r="N46" s="217"/>
      <c r="O46" s="217"/>
      <c r="P46" s="143">
        <v>26338</v>
      </c>
      <c r="Q46" s="143">
        <v>26338</v>
      </c>
      <c r="R46" s="143">
        <v>10113</v>
      </c>
      <c r="S46" s="143">
        <f t="shared" si="3"/>
        <v>16225</v>
      </c>
      <c r="T46" s="143">
        <f t="shared" si="4"/>
        <v>38</v>
      </c>
      <c r="U46" s="143">
        <f t="shared" si="5"/>
        <v>38</v>
      </c>
      <c r="V46" s="24"/>
      <c r="W46" s="24"/>
    </row>
    <row r="47" spans="1:23" s="4" customFormat="1" ht="24.75" customHeight="1">
      <c r="A47" s="219" t="s">
        <v>23</v>
      </c>
      <c r="B47" s="220"/>
      <c r="C47" s="220"/>
      <c r="D47" s="220"/>
      <c r="E47" s="220"/>
      <c r="F47" s="220"/>
      <c r="G47" s="220"/>
      <c r="H47" s="220"/>
      <c r="I47" s="220"/>
      <c r="J47" s="220"/>
      <c r="K47" s="220"/>
      <c r="L47" s="220"/>
      <c r="M47" s="220"/>
      <c r="N47" s="220"/>
      <c r="O47" s="220"/>
      <c r="P47" s="173">
        <v>1002185</v>
      </c>
      <c r="Q47" s="173">
        <v>1110955</v>
      </c>
      <c r="R47" s="173">
        <v>447426</v>
      </c>
      <c r="S47" s="173">
        <f t="shared" si="3"/>
        <v>663529</v>
      </c>
      <c r="T47" s="212">
        <f t="shared" si="4"/>
        <v>45</v>
      </c>
      <c r="U47" s="212">
        <f t="shared" si="5"/>
        <v>40</v>
      </c>
      <c r="V47" s="24"/>
      <c r="W47" s="24"/>
    </row>
    <row r="48" spans="1:23" s="223" customFormat="1" ht="24.75" customHeight="1">
      <c r="A48" s="344" t="s">
        <v>196</v>
      </c>
      <c r="B48" s="345"/>
      <c r="C48" s="345"/>
      <c r="D48" s="345"/>
      <c r="E48" s="345"/>
      <c r="F48" s="345"/>
      <c r="G48" s="345"/>
      <c r="H48" s="345"/>
      <c r="I48" s="345"/>
      <c r="J48" s="345"/>
      <c r="K48" s="345"/>
      <c r="L48" s="345"/>
      <c r="M48" s="345"/>
      <c r="N48" s="345"/>
      <c r="O48" s="345"/>
      <c r="P48" s="345"/>
      <c r="Q48" s="345"/>
      <c r="R48" s="345"/>
      <c r="S48" s="345"/>
      <c r="T48" s="345"/>
      <c r="U48" s="345"/>
      <c r="V48" s="222"/>
      <c r="W48" s="222"/>
    </row>
    <row r="49" spans="1:23" s="223" customFormat="1" ht="40.5" customHeight="1">
      <c r="A49" s="172" t="s">
        <v>197</v>
      </c>
      <c r="B49" s="224"/>
      <c r="C49" s="224"/>
      <c r="D49" s="224"/>
      <c r="E49" s="224"/>
      <c r="F49" s="224"/>
      <c r="G49" s="224"/>
      <c r="H49" s="224"/>
      <c r="I49" s="224"/>
      <c r="J49" s="224"/>
      <c r="K49" s="224"/>
      <c r="L49" s="224"/>
      <c r="M49" s="224"/>
      <c r="N49" s="224"/>
      <c r="O49" s="224"/>
      <c r="P49" s="199">
        <v>2017</v>
      </c>
      <c r="Q49" s="199">
        <v>2139</v>
      </c>
      <c r="R49" s="199">
        <v>1124</v>
      </c>
      <c r="S49" s="199">
        <f>Q49-R49</f>
        <v>1015</v>
      </c>
      <c r="T49" s="199">
        <f>R49/P49*100</f>
        <v>56</v>
      </c>
      <c r="U49" s="199">
        <f>R49/Q49*100</f>
        <v>53</v>
      </c>
      <c r="V49" s="222"/>
      <c r="W49" s="222"/>
    </row>
    <row r="50" spans="1:23" s="223" customFormat="1" ht="24.75" customHeight="1">
      <c r="A50" s="172" t="s">
        <v>198</v>
      </c>
      <c r="B50" s="172"/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99">
        <v>344146</v>
      </c>
      <c r="Q50" s="199">
        <v>396353</v>
      </c>
      <c r="R50" s="199">
        <v>117108</v>
      </c>
      <c r="S50" s="199">
        <f aca="true" t="shared" si="6" ref="S50:S55">Q50-R50</f>
        <v>279245</v>
      </c>
      <c r="T50" s="199">
        <f aca="true" t="shared" si="7" ref="T50:T55">R50/P50*100</f>
        <v>34</v>
      </c>
      <c r="U50" s="199">
        <f aca="true" t="shared" si="8" ref="U50:U55">R50/Q50*100</f>
        <v>30</v>
      </c>
      <c r="V50" s="222"/>
      <c r="W50" s="222"/>
    </row>
    <row r="51" spans="1:23" s="223" customFormat="1" ht="51" customHeight="1">
      <c r="A51" s="172" t="s">
        <v>200</v>
      </c>
      <c r="B51" s="172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99">
        <v>67395</v>
      </c>
      <c r="Q51" s="199">
        <v>75287</v>
      </c>
      <c r="R51" s="199">
        <v>32733</v>
      </c>
      <c r="S51" s="199">
        <f t="shared" si="6"/>
        <v>42554</v>
      </c>
      <c r="T51" s="199">
        <f t="shared" si="7"/>
        <v>49</v>
      </c>
      <c r="U51" s="199">
        <f t="shared" si="8"/>
        <v>43</v>
      </c>
      <c r="V51" s="222"/>
      <c r="W51" s="222"/>
    </row>
    <row r="52" spans="1:23" s="223" customFormat="1" ht="51" customHeight="1">
      <c r="A52" s="172" t="s">
        <v>199</v>
      </c>
      <c r="B52" s="172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99">
        <v>532539</v>
      </c>
      <c r="Q52" s="199">
        <v>576409</v>
      </c>
      <c r="R52" s="199">
        <v>263574</v>
      </c>
      <c r="S52" s="199">
        <f t="shared" si="6"/>
        <v>312835</v>
      </c>
      <c r="T52" s="199">
        <f t="shared" si="7"/>
        <v>49</v>
      </c>
      <c r="U52" s="199">
        <f t="shared" si="8"/>
        <v>46</v>
      </c>
      <c r="V52" s="222"/>
      <c r="W52" s="222"/>
    </row>
    <row r="53" spans="1:23" s="226" customFormat="1" ht="24.75" customHeight="1">
      <c r="A53" s="191" t="s">
        <v>201</v>
      </c>
      <c r="B53" s="172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2"/>
      <c r="O53" s="172"/>
      <c r="P53" s="199">
        <v>10767</v>
      </c>
      <c r="Q53" s="199">
        <v>11282</v>
      </c>
      <c r="R53" s="199">
        <v>5104</v>
      </c>
      <c r="S53" s="199">
        <f t="shared" si="6"/>
        <v>6178</v>
      </c>
      <c r="T53" s="199">
        <f t="shared" si="7"/>
        <v>47</v>
      </c>
      <c r="U53" s="199">
        <f t="shared" si="8"/>
        <v>45</v>
      </c>
      <c r="V53" s="225"/>
      <c r="W53" s="225"/>
    </row>
    <row r="54" spans="1:23" s="226" customFormat="1" ht="53.25" customHeight="1">
      <c r="A54" s="227" t="s">
        <v>202</v>
      </c>
      <c r="B54" s="172"/>
      <c r="C54" s="172"/>
      <c r="D54" s="172"/>
      <c r="E54" s="172"/>
      <c r="F54" s="172"/>
      <c r="G54" s="172"/>
      <c r="H54" s="172"/>
      <c r="I54" s="172"/>
      <c r="J54" s="172"/>
      <c r="K54" s="172"/>
      <c r="L54" s="172"/>
      <c r="M54" s="172"/>
      <c r="N54" s="172"/>
      <c r="O54" s="172"/>
      <c r="P54" s="199">
        <v>45272</v>
      </c>
      <c r="Q54" s="199">
        <v>49486</v>
      </c>
      <c r="R54" s="199">
        <v>27784</v>
      </c>
      <c r="S54" s="199">
        <f t="shared" si="6"/>
        <v>21702</v>
      </c>
      <c r="T54" s="199">
        <f t="shared" si="7"/>
        <v>61</v>
      </c>
      <c r="U54" s="199">
        <f t="shared" si="8"/>
        <v>56</v>
      </c>
      <c r="V54" s="225"/>
      <c r="W54" s="225"/>
    </row>
    <row r="55" spans="1:23" s="223" customFormat="1" ht="24.75" customHeight="1">
      <c r="A55" s="219" t="s">
        <v>203</v>
      </c>
      <c r="B55" s="228"/>
      <c r="C55" s="228"/>
      <c r="D55" s="228"/>
      <c r="E55" s="228"/>
      <c r="F55" s="228"/>
      <c r="G55" s="228"/>
      <c r="H55" s="228"/>
      <c r="I55" s="228"/>
      <c r="J55" s="228"/>
      <c r="K55" s="228"/>
      <c r="L55" s="228"/>
      <c r="M55" s="228"/>
      <c r="N55" s="228"/>
      <c r="O55" s="228"/>
      <c r="P55" s="173">
        <v>1002185</v>
      </c>
      <c r="Q55" s="173">
        <v>1110955</v>
      </c>
      <c r="R55" s="173">
        <v>447426</v>
      </c>
      <c r="S55" s="173">
        <f t="shared" si="6"/>
        <v>663529</v>
      </c>
      <c r="T55" s="173">
        <f t="shared" si="7"/>
        <v>45</v>
      </c>
      <c r="U55" s="173">
        <f t="shared" si="8"/>
        <v>40</v>
      </c>
      <c r="V55" s="222"/>
      <c r="W55" s="222"/>
    </row>
    <row r="56" spans="1:36" s="4" customFormat="1" ht="24.75" customHeight="1">
      <c r="A56" s="341" t="s">
        <v>204</v>
      </c>
      <c r="B56" s="342"/>
      <c r="C56" s="342"/>
      <c r="D56" s="342"/>
      <c r="E56" s="342"/>
      <c r="F56" s="342"/>
      <c r="G56" s="342"/>
      <c r="H56" s="342"/>
      <c r="I56" s="342"/>
      <c r="J56" s="342"/>
      <c r="K56" s="342"/>
      <c r="L56" s="342"/>
      <c r="M56" s="342"/>
      <c r="N56" s="342"/>
      <c r="O56" s="342"/>
      <c r="P56" s="342"/>
      <c r="Q56" s="342"/>
      <c r="R56" s="342"/>
      <c r="S56" s="342"/>
      <c r="T56" s="342"/>
      <c r="U56" s="342"/>
      <c r="V56" s="214"/>
      <c r="W56" s="214"/>
      <c r="X56" s="214"/>
      <c r="Y56" s="214"/>
      <c r="Z56" s="214"/>
      <c r="AA56" s="214"/>
      <c r="AB56" s="214"/>
      <c r="AC56" s="214"/>
      <c r="AD56" s="214"/>
      <c r="AE56" s="214"/>
      <c r="AF56" s="214"/>
      <c r="AG56" s="214"/>
      <c r="AH56" s="214"/>
      <c r="AI56" s="214"/>
      <c r="AJ56" s="215"/>
    </row>
    <row r="57" spans="1:23" s="4" customFormat="1" ht="61.5" customHeight="1">
      <c r="A57" s="229" t="s">
        <v>225</v>
      </c>
      <c r="B57" s="230"/>
      <c r="C57" s="230"/>
      <c r="D57" s="230"/>
      <c r="E57" s="230"/>
      <c r="F57" s="230"/>
      <c r="G57" s="230"/>
      <c r="H57" s="230"/>
      <c r="I57" s="230"/>
      <c r="J57" s="230"/>
      <c r="K57" s="230"/>
      <c r="L57" s="230"/>
      <c r="M57" s="230"/>
      <c r="N57" s="230"/>
      <c r="O57" s="230"/>
      <c r="P57" s="173">
        <v>500</v>
      </c>
      <c r="Q57" s="231">
        <f>Q58</f>
        <v>300</v>
      </c>
      <c r="R57" s="231">
        <v>88</v>
      </c>
      <c r="S57" s="231">
        <f>Q57-R57</f>
        <v>212</v>
      </c>
      <c r="T57" s="212">
        <f>R57/P57*100</f>
        <v>18</v>
      </c>
      <c r="U57" s="212">
        <f>R57/Q57*100</f>
        <v>29</v>
      </c>
      <c r="V57" s="24"/>
      <c r="W57" s="24"/>
    </row>
    <row r="58" spans="1:23" s="26" customFormat="1" ht="62.25" customHeight="1" outlineLevel="5">
      <c r="A58" s="114" t="s">
        <v>226</v>
      </c>
      <c r="B58" s="33"/>
      <c r="C58" s="87"/>
      <c r="D58" s="40"/>
      <c r="E58" s="41"/>
      <c r="F58" s="40"/>
      <c r="G58" s="42"/>
      <c r="H58" s="43"/>
      <c r="I58" s="43"/>
      <c r="J58" s="43"/>
      <c r="K58" s="43"/>
      <c r="L58" s="43"/>
      <c r="M58" s="43"/>
      <c r="N58" s="43"/>
      <c r="O58" s="52"/>
      <c r="P58" s="85">
        <v>500</v>
      </c>
      <c r="Q58" s="81">
        <f>Q59</f>
        <v>300</v>
      </c>
      <c r="R58" s="81">
        <v>88</v>
      </c>
      <c r="S58" s="196">
        <f aca="true" t="shared" si="9" ref="S58:S103">Q58-R58</f>
        <v>212</v>
      </c>
      <c r="T58" s="197">
        <f aca="true" t="shared" si="10" ref="T58:T102">R58/P58*100</f>
        <v>18</v>
      </c>
      <c r="U58" s="197">
        <f aca="true" t="shared" si="11" ref="U58:U103">R58/Q58*100</f>
        <v>29</v>
      </c>
      <c r="V58" s="25"/>
      <c r="W58" s="21"/>
    </row>
    <row r="59" spans="1:23" s="4" customFormat="1" ht="50.25" customHeight="1">
      <c r="A59" s="116" t="s">
        <v>42</v>
      </c>
      <c r="B59" s="41"/>
      <c r="C59" s="40"/>
      <c r="D59" s="90"/>
      <c r="E59" s="91"/>
      <c r="F59" s="92"/>
      <c r="G59" s="91"/>
      <c r="H59" s="45"/>
      <c r="I59" s="45"/>
      <c r="J59" s="45"/>
      <c r="K59" s="45"/>
      <c r="L59" s="45"/>
      <c r="M59" s="45"/>
      <c r="N59" s="45"/>
      <c r="O59" s="45"/>
      <c r="P59" s="258">
        <v>500</v>
      </c>
      <c r="Q59" s="134">
        <f>Q60</f>
        <v>300</v>
      </c>
      <c r="R59" s="134">
        <v>88</v>
      </c>
      <c r="S59" s="200">
        <f t="shared" si="9"/>
        <v>212</v>
      </c>
      <c r="T59" s="201">
        <f t="shared" si="10"/>
        <v>18</v>
      </c>
      <c r="U59" s="201">
        <f t="shared" si="11"/>
        <v>29</v>
      </c>
      <c r="V59" s="24"/>
      <c r="W59" s="23"/>
    </row>
    <row r="60" spans="1:23" s="4" customFormat="1" ht="30.75" customHeight="1" outlineLevel="5">
      <c r="A60" s="115" t="s">
        <v>25</v>
      </c>
      <c r="B60" s="58"/>
      <c r="C60" s="59"/>
      <c r="D60" s="60"/>
      <c r="E60" s="61"/>
      <c r="F60" s="60"/>
      <c r="G60" s="62"/>
      <c r="H60" s="63"/>
      <c r="I60" s="63"/>
      <c r="J60" s="63"/>
      <c r="K60" s="63"/>
      <c r="L60" s="63"/>
      <c r="M60" s="63"/>
      <c r="N60" s="63"/>
      <c r="O60" s="64"/>
      <c r="P60" s="80">
        <v>500</v>
      </c>
      <c r="Q60" s="82">
        <v>300</v>
      </c>
      <c r="R60" s="86">
        <v>88</v>
      </c>
      <c r="S60" s="182">
        <f t="shared" si="9"/>
        <v>212</v>
      </c>
      <c r="T60" s="199">
        <f t="shared" si="10"/>
        <v>18</v>
      </c>
      <c r="U60" s="199">
        <f t="shared" si="11"/>
        <v>29</v>
      </c>
      <c r="V60" s="25"/>
      <c r="W60" s="21"/>
    </row>
    <row r="61" spans="1:23" s="4" customFormat="1" ht="57" customHeight="1" hidden="1" outlineLevel="5">
      <c r="A61" s="168" t="s">
        <v>121</v>
      </c>
      <c r="B61" s="58"/>
      <c r="C61" s="59"/>
      <c r="D61" s="166"/>
      <c r="E61" s="167"/>
      <c r="F61" s="60"/>
      <c r="G61" s="62"/>
      <c r="H61" s="63"/>
      <c r="I61" s="63"/>
      <c r="J61" s="63"/>
      <c r="K61" s="63"/>
      <c r="L61" s="63"/>
      <c r="M61" s="63"/>
      <c r="N61" s="63"/>
      <c r="O61" s="64"/>
      <c r="P61" s="80"/>
      <c r="Q61" s="137">
        <f>Q62</f>
        <v>300</v>
      </c>
      <c r="R61" s="137">
        <f>R62</f>
        <v>296</v>
      </c>
      <c r="S61" s="231">
        <f t="shared" si="9"/>
        <v>4</v>
      </c>
      <c r="T61" s="212" t="e">
        <f t="shared" si="10"/>
        <v>#DIV/0!</v>
      </c>
      <c r="U61" s="212">
        <f t="shared" si="11"/>
        <v>99</v>
      </c>
      <c r="V61" s="25"/>
      <c r="W61" s="21"/>
    </row>
    <row r="62" spans="1:23" s="4" customFormat="1" ht="36" customHeight="1" hidden="1" outlineLevel="5">
      <c r="A62" s="162" t="s">
        <v>122</v>
      </c>
      <c r="B62" s="58"/>
      <c r="C62" s="59"/>
      <c r="D62" s="166"/>
      <c r="E62" s="167"/>
      <c r="F62" s="60"/>
      <c r="G62" s="62"/>
      <c r="H62" s="63"/>
      <c r="I62" s="63"/>
      <c r="J62" s="63"/>
      <c r="K62" s="63"/>
      <c r="L62" s="63"/>
      <c r="M62" s="63"/>
      <c r="N62" s="63"/>
      <c r="O62" s="64"/>
      <c r="P62" s="80"/>
      <c r="Q62" s="82">
        <v>300</v>
      </c>
      <c r="R62" s="86">
        <v>296</v>
      </c>
      <c r="S62" s="231">
        <f t="shared" si="9"/>
        <v>4</v>
      </c>
      <c r="T62" s="212" t="e">
        <f t="shared" si="10"/>
        <v>#DIV/0!</v>
      </c>
      <c r="U62" s="212">
        <f t="shared" si="11"/>
        <v>99</v>
      </c>
      <c r="V62" s="25"/>
      <c r="W62" s="21"/>
    </row>
    <row r="63" spans="1:23" s="4" customFormat="1" ht="56.25" customHeight="1" collapsed="1">
      <c r="A63" s="232" t="s">
        <v>222</v>
      </c>
      <c r="B63" s="233"/>
      <c r="C63" s="234"/>
      <c r="D63" s="235"/>
      <c r="E63" s="236"/>
      <c r="F63" s="237"/>
      <c r="G63" s="237"/>
      <c r="H63" s="237"/>
      <c r="I63" s="238"/>
      <c r="J63" s="238"/>
      <c r="K63" s="238"/>
      <c r="L63" s="238"/>
      <c r="M63" s="238"/>
      <c r="N63" s="238"/>
      <c r="O63" s="238"/>
      <c r="P63" s="259">
        <v>531775</v>
      </c>
      <c r="Q63" s="259">
        <v>565551</v>
      </c>
      <c r="R63" s="259">
        <v>262846</v>
      </c>
      <c r="S63" s="231">
        <f t="shared" si="9"/>
        <v>302705</v>
      </c>
      <c r="T63" s="212">
        <f t="shared" si="10"/>
        <v>49</v>
      </c>
      <c r="U63" s="212">
        <f t="shared" si="11"/>
        <v>46</v>
      </c>
      <c r="V63" s="23"/>
      <c r="W63" s="23"/>
    </row>
    <row r="64" spans="1:23" s="4" customFormat="1" ht="60.75" customHeight="1">
      <c r="A64" s="117" t="s">
        <v>223</v>
      </c>
      <c r="B64" s="47"/>
      <c r="C64" s="47"/>
      <c r="D64" s="90"/>
      <c r="E64" s="90"/>
      <c r="F64" s="48"/>
      <c r="G64" s="48"/>
      <c r="H64" s="45"/>
      <c r="I64" s="94"/>
      <c r="J64" s="94"/>
      <c r="K64" s="94"/>
      <c r="L64" s="94"/>
      <c r="M64" s="94"/>
      <c r="N64" s="94"/>
      <c r="O64" s="42"/>
      <c r="P64" s="260">
        <v>152494</v>
      </c>
      <c r="Q64" s="84">
        <v>161551</v>
      </c>
      <c r="R64" s="84">
        <v>71380</v>
      </c>
      <c r="S64" s="196">
        <f t="shared" si="9"/>
        <v>90171</v>
      </c>
      <c r="T64" s="197">
        <f t="shared" si="10"/>
        <v>47</v>
      </c>
      <c r="U64" s="197">
        <f t="shared" si="11"/>
        <v>44</v>
      </c>
      <c r="V64" s="95"/>
      <c r="W64" s="23"/>
    </row>
    <row r="65" spans="1:23" s="4" customFormat="1" ht="39" customHeight="1">
      <c r="A65" s="116" t="s">
        <v>43</v>
      </c>
      <c r="B65" s="41"/>
      <c r="C65" s="93"/>
      <c r="D65" s="57"/>
      <c r="E65" s="97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258">
        <v>152494</v>
      </c>
      <c r="Q65" s="258">
        <v>161551</v>
      </c>
      <c r="R65" s="258">
        <v>71380</v>
      </c>
      <c r="S65" s="200">
        <f t="shared" si="9"/>
        <v>90171</v>
      </c>
      <c r="T65" s="201">
        <f t="shared" si="10"/>
        <v>47</v>
      </c>
      <c r="U65" s="201">
        <f t="shared" si="11"/>
        <v>44</v>
      </c>
      <c r="V65" s="23"/>
      <c r="W65" s="23"/>
    </row>
    <row r="66" spans="1:23" s="4" customFormat="1" ht="50.25" customHeight="1">
      <c r="A66" s="115" t="s">
        <v>26</v>
      </c>
      <c r="B66" s="41"/>
      <c r="C66" s="93"/>
      <c r="D66" s="57"/>
      <c r="E66" s="97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267">
        <v>75704</v>
      </c>
      <c r="Q66" s="82">
        <v>80402</v>
      </c>
      <c r="R66" s="86">
        <v>34312</v>
      </c>
      <c r="S66" s="182">
        <f t="shared" si="9"/>
        <v>46090</v>
      </c>
      <c r="T66" s="199">
        <f t="shared" si="10"/>
        <v>45</v>
      </c>
      <c r="U66" s="199">
        <f t="shared" si="11"/>
        <v>43</v>
      </c>
      <c r="V66" s="23"/>
      <c r="W66" s="23"/>
    </row>
    <row r="67" spans="1:23" s="4" customFormat="1" ht="90" customHeight="1" hidden="1">
      <c r="A67" s="115" t="s">
        <v>27</v>
      </c>
      <c r="B67" s="41"/>
      <c r="C67" s="93"/>
      <c r="D67" s="57"/>
      <c r="E67" s="97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267"/>
      <c r="Q67" s="82">
        <v>1130</v>
      </c>
      <c r="R67" s="86">
        <v>0</v>
      </c>
      <c r="S67" s="196">
        <f t="shared" si="9"/>
        <v>1130</v>
      </c>
      <c r="T67" s="197" t="e">
        <f t="shared" si="10"/>
        <v>#DIV/0!</v>
      </c>
      <c r="U67" s="197">
        <f t="shared" si="11"/>
        <v>0</v>
      </c>
      <c r="V67" s="23"/>
      <c r="W67" s="23"/>
    </row>
    <row r="68" spans="1:23" s="4" customFormat="1" ht="90" customHeight="1" hidden="1">
      <c r="A68" s="115" t="s">
        <v>27</v>
      </c>
      <c r="B68" s="41"/>
      <c r="C68" s="93"/>
      <c r="D68" s="57"/>
      <c r="E68" s="97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267"/>
      <c r="Q68" s="82">
        <v>1988</v>
      </c>
      <c r="R68" s="86">
        <v>0</v>
      </c>
      <c r="S68" s="196">
        <f t="shared" si="9"/>
        <v>1988</v>
      </c>
      <c r="T68" s="197" t="e">
        <f t="shared" si="10"/>
        <v>#DIV/0!</v>
      </c>
      <c r="U68" s="197">
        <f t="shared" si="11"/>
        <v>0</v>
      </c>
      <c r="V68" s="23"/>
      <c r="W68" s="23"/>
    </row>
    <row r="69" spans="1:23" s="4" customFormat="1" ht="90" customHeight="1">
      <c r="A69" s="115" t="s">
        <v>27</v>
      </c>
      <c r="B69" s="41"/>
      <c r="C69" s="93"/>
      <c r="D69" s="57"/>
      <c r="E69" s="97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267">
        <v>0</v>
      </c>
      <c r="Q69" s="82">
        <v>4360</v>
      </c>
      <c r="R69" s="86">
        <v>1773</v>
      </c>
      <c r="S69" s="182">
        <f t="shared" si="9"/>
        <v>2587</v>
      </c>
      <c r="T69" s="199">
        <v>0</v>
      </c>
      <c r="U69" s="199">
        <f t="shared" si="11"/>
        <v>41</v>
      </c>
      <c r="V69" s="23"/>
      <c r="W69" s="23"/>
    </row>
    <row r="70" spans="1:23" s="4" customFormat="1" ht="69" customHeight="1">
      <c r="A70" s="119" t="s">
        <v>29</v>
      </c>
      <c r="B70" s="41"/>
      <c r="C70" s="93"/>
      <c r="D70" s="57"/>
      <c r="E70" s="97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267">
        <v>76790</v>
      </c>
      <c r="Q70" s="82">
        <v>76790</v>
      </c>
      <c r="R70" s="86">
        <v>35295</v>
      </c>
      <c r="S70" s="182">
        <f t="shared" si="9"/>
        <v>41495</v>
      </c>
      <c r="T70" s="199">
        <f t="shared" si="10"/>
        <v>46</v>
      </c>
      <c r="U70" s="199">
        <f t="shared" si="11"/>
        <v>46</v>
      </c>
      <c r="V70" s="23"/>
      <c r="W70" s="23"/>
    </row>
    <row r="71" spans="1:23" s="4" customFormat="1" ht="55.5" customHeight="1">
      <c r="A71" s="117" t="s">
        <v>224</v>
      </c>
      <c r="B71" s="41"/>
      <c r="C71" s="93"/>
      <c r="D71" s="57"/>
      <c r="E71" s="97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261">
        <v>340834</v>
      </c>
      <c r="Q71" s="85">
        <v>367454</v>
      </c>
      <c r="R71" s="85">
        <v>176211</v>
      </c>
      <c r="S71" s="196">
        <f t="shared" si="9"/>
        <v>191243</v>
      </c>
      <c r="T71" s="197">
        <f t="shared" si="10"/>
        <v>52</v>
      </c>
      <c r="U71" s="197">
        <f t="shared" si="11"/>
        <v>48</v>
      </c>
      <c r="V71" s="23"/>
      <c r="W71" s="23"/>
    </row>
    <row r="72" spans="1:23" s="4" customFormat="1" ht="50.25" customHeight="1" outlineLevel="5">
      <c r="A72" s="116" t="s">
        <v>44</v>
      </c>
      <c r="B72" s="65"/>
      <c r="C72" s="66"/>
      <c r="D72" s="67"/>
      <c r="E72" s="68"/>
      <c r="F72" s="67"/>
      <c r="G72" s="69"/>
      <c r="H72" s="70"/>
      <c r="I72" s="70"/>
      <c r="J72" s="70"/>
      <c r="K72" s="70"/>
      <c r="L72" s="70"/>
      <c r="M72" s="70"/>
      <c r="N72" s="70"/>
      <c r="O72" s="71"/>
      <c r="P72" s="137">
        <v>296118</v>
      </c>
      <c r="Q72" s="137">
        <v>307879</v>
      </c>
      <c r="R72" s="137">
        <v>173059</v>
      </c>
      <c r="S72" s="200">
        <f t="shared" si="9"/>
        <v>134820</v>
      </c>
      <c r="T72" s="201">
        <f t="shared" si="10"/>
        <v>58</v>
      </c>
      <c r="U72" s="201">
        <f t="shared" si="11"/>
        <v>56</v>
      </c>
      <c r="V72" s="25"/>
      <c r="W72" s="21"/>
    </row>
    <row r="73" spans="1:23" s="4" customFormat="1" ht="79.5" customHeight="1" outlineLevel="5">
      <c r="A73" s="163" t="s">
        <v>205</v>
      </c>
      <c r="B73" s="37" t="s">
        <v>206</v>
      </c>
      <c r="C73" s="289">
        <v>0</v>
      </c>
      <c r="D73" s="289">
        <v>5155.92</v>
      </c>
      <c r="E73" s="289">
        <v>1214.14462</v>
      </c>
      <c r="F73" s="67"/>
      <c r="G73" s="69"/>
      <c r="H73" s="70"/>
      <c r="I73" s="70"/>
      <c r="J73" s="70"/>
      <c r="K73" s="70"/>
      <c r="L73" s="70"/>
      <c r="M73" s="70"/>
      <c r="N73" s="70"/>
      <c r="O73" s="71"/>
      <c r="P73" s="290">
        <v>17316</v>
      </c>
      <c r="Q73" s="290">
        <v>17316</v>
      </c>
      <c r="R73" s="290">
        <v>8000</v>
      </c>
      <c r="S73" s="182">
        <f t="shared" si="9"/>
        <v>9316</v>
      </c>
      <c r="T73" s="199">
        <v>0</v>
      </c>
      <c r="U73" s="199">
        <f t="shared" si="11"/>
        <v>46</v>
      </c>
      <c r="V73" s="25"/>
      <c r="W73" s="21"/>
    </row>
    <row r="74" spans="1:23" s="4" customFormat="1" ht="43.5" customHeight="1" outlineLevel="5">
      <c r="A74" s="115" t="s">
        <v>26</v>
      </c>
      <c r="B74" s="65"/>
      <c r="C74" s="66"/>
      <c r="D74" s="67"/>
      <c r="E74" s="68"/>
      <c r="F74" s="67"/>
      <c r="G74" s="69"/>
      <c r="H74" s="70"/>
      <c r="I74" s="70"/>
      <c r="J74" s="70"/>
      <c r="K74" s="70"/>
      <c r="L74" s="70"/>
      <c r="M74" s="70"/>
      <c r="N74" s="70"/>
      <c r="O74" s="71"/>
      <c r="P74" s="80">
        <v>102799</v>
      </c>
      <c r="Q74" s="82">
        <v>104369</v>
      </c>
      <c r="R74" s="86">
        <v>60892</v>
      </c>
      <c r="S74" s="182">
        <f t="shared" si="9"/>
        <v>43477</v>
      </c>
      <c r="T74" s="199">
        <f t="shared" si="10"/>
        <v>59</v>
      </c>
      <c r="U74" s="199">
        <f t="shared" si="11"/>
        <v>58</v>
      </c>
      <c r="V74" s="25"/>
      <c r="W74" s="21"/>
    </row>
    <row r="75" spans="1:23" s="4" customFormat="1" ht="99" customHeight="1" outlineLevel="5">
      <c r="A75" s="115" t="s">
        <v>27</v>
      </c>
      <c r="B75" s="65"/>
      <c r="C75" s="66"/>
      <c r="D75" s="67"/>
      <c r="E75" s="68"/>
      <c r="F75" s="67"/>
      <c r="G75" s="69"/>
      <c r="H75" s="70"/>
      <c r="I75" s="70"/>
      <c r="J75" s="70"/>
      <c r="K75" s="70"/>
      <c r="L75" s="70"/>
      <c r="M75" s="70"/>
      <c r="N75" s="70"/>
      <c r="O75" s="71"/>
      <c r="P75" s="80">
        <v>0</v>
      </c>
      <c r="Q75" s="82">
        <v>10192</v>
      </c>
      <c r="R75" s="86">
        <v>7619</v>
      </c>
      <c r="S75" s="182">
        <f t="shared" si="9"/>
        <v>2573</v>
      </c>
      <c r="T75" s="199">
        <v>0</v>
      </c>
      <c r="U75" s="199">
        <f t="shared" si="11"/>
        <v>75</v>
      </c>
      <c r="V75" s="25"/>
      <c r="W75" s="21"/>
    </row>
    <row r="76" spans="1:23" s="4" customFormat="1" ht="96.75" customHeight="1" outlineLevel="5">
      <c r="A76" s="119" t="s">
        <v>45</v>
      </c>
      <c r="B76" s="65"/>
      <c r="C76" s="66"/>
      <c r="D76" s="67"/>
      <c r="E76" s="68"/>
      <c r="F76" s="67"/>
      <c r="G76" s="69"/>
      <c r="H76" s="70"/>
      <c r="I76" s="70"/>
      <c r="J76" s="70"/>
      <c r="K76" s="70"/>
      <c r="L76" s="70"/>
      <c r="M76" s="70"/>
      <c r="N76" s="70"/>
      <c r="O76" s="71"/>
      <c r="P76" s="80">
        <v>163662</v>
      </c>
      <c r="Q76" s="83">
        <v>163662</v>
      </c>
      <c r="R76" s="86">
        <v>90280</v>
      </c>
      <c r="S76" s="182">
        <f t="shared" si="9"/>
        <v>73382</v>
      </c>
      <c r="T76" s="199">
        <f t="shared" si="10"/>
        <v>55</v>
      </c>
      <c r="U76" s="199">
        <f t="shared" si="11"/>
        <v>55</v>
      </c>
      <c r="V76" s="25"/>
      <c r="W76" s="21"/>
    </row>
    <row r="77" spans="1:23" s="4" customFormat="1" ht="96.75" customHeight="1" outlineLevel="5">
      <c r="A77" s="163" t="s">
        <v>258</v>
      </c>
      <c r="B77" s="65"/>
      <c r="C77" s="66"/>
      <c r="D77" s="67"/>
      <c r="E77" s="68"/>
      <c r="F77" s="67"/>
      <c r="G77" s="69"/>
      <c r="H77" s="70"/>
      <c r="I77" s="70"/>
      <c r="J77" s="70"/>
      <c r="K77" s="70"/>
      <c r="L77" s="70"/>
      <c r="M77" s="70"/>
      <c r="N77" s="70"/>
      <c r="O77" s="71"/>
      <c r="P77" s="80">
        <v>12340</v>
      </c>
      <c r="Q77" s="83">
        <v>12340</v>
      </c>
      <c r="R77" s="86">
        <v>6267</v>
      </c>
      <c r="S77" s="182">
        <f t="shared" si="9"/>
        <v>6073</v>
      </c>
      <c r="T77" s="199">
        <f t="shared" si="10"/>
        <v>51</v>
      </c>
      <c r="U77" s="199">
        <f t="shared" si="11"/>
        <v>51</v>
      </c>
      <c r="V77" s="25"/>
      <c r="W77" s="21"/>
    </row>
    <row r="78" spans="1:23" s="4" customFormat="1" ht="71.25" customHeight="1" outlineLevel="5">
      <c r="A78" s="337" t="s">
        <v>259</v>
      </c>
      <c r="B78" s="65"/>
      <c r="C78" s="66"/>
      <c r="D78" s="67"/>
      <c r="E78" s="68"/>
      <c r="F78" s="67"/>
      <c r="G78" s="69"/>
      <c r="H78" s="70"/>
      <c r="I78" s="70"/>
      <c r="J78" s="70"/>
      <c r="K78" s="70"/>
      <c r="L78" s="70"/>
      <c r="M78" s="70"/>
      <c r="N78" s="70"/>
      <c r="O78" s="71"/>
      <c r="P78" s="79">
        <v>4676</v>
      </c>
      <c r="Q78" s="169">
        <v>4676</v>
      </c>
      <c r="R78" s="169">
        <v>2552</v>
      </c>
      <c r="S78" s="182">
        <f t="shared" si="9"/>
        <v>2124</v>
      </c>
      <c r="T78" s="199">
        <f t="shared" si="10"/>
        <v>55</v>
      </c>
      <c r="U78" s="199">
        <f t="shared" si="11"/>
        <v>55</v>
      </c>
      <c r="V78" s="25"/>
      <c r="W78" s="21"/>
    </row>
    <row r="79" spans="1:23" s="4" customFormat="1" ht="42" customHeight="1" outlineLevel="5">
      <c r="A79" s="27" t="s">
        <v>123</v>
      </c>
      <c r="B79" s="65"/>
      <c r="C79" s="66"/>
      <c r="D79" s="67"/>
      <c r="E79" s="68"/>
      <c r="F79" s="67"/>
      <c r="G79" s="69"/>
      <c r="H79" s="70"/>
      <c r="I79" s="70"/>
      <c r="J79" s="70"/>
      <c r="K79" s="70"/>
      <c r="L79" s="70"/>
      <c r="M79" s="70"/>
      <c r="N79" s="70"/>
      <c r="O79" s="71"/>
      <c r="P79" s="80">
        <v>48</v>
      </c>
      <c r="Q79" s="144">
        <v>48</v>
      </c>
      <c r="R79" s="104">
        <v>12</v>
      </c>
      <c r="S79" s="182">
        <f t="shared" si="9"/>
        <v>36</v>
      </c>
      <c r="T79" s="199">
        <f t="shared" si="10"/>
        <v>25</v>
      </c>
      <c r="U79" s="199">
        <f t="shared" si="11"/>
        <v>25</v>
      </c>
      <c r="V79" s="25"/>
      <c r="W79" s="21"/>
    </row>
    <row r="80" spans="1:23" s="4" customFormat="1" ht="62.25" customHeight="1" outlineLevel="5">
      <c r="A80" s="317" t="s">
        <v>124</v>
      </c>
      <c r="B80" s="310"/>
      <c r="C80" s="311"/>
      <c r="D80" s="312"/>
      <c r="E80" s="313"/>
      <c r="F80" s="312"/>
      <c r="G80" s="314"/>
      <c r="H80" s="315"/>
      <c r="I80" s="315"/>
      <c r="J80" s="315"/>
      <c r="K80" s="315"/>
      <c r="L80" s="315"/>
      <c r="M80" s="315"/>
      <c r="N80" s="315"/>
      <c r="O80" s="316"/>
      <c r="P80" s="182">
        <v>4628</v>
      </c>
      <c r="Q80" s="182">
        <v>4628</v>
      </c>
      <c r="R80" s="182">
        <v>2540</v>
      </c>
      <c r="S80" s="182">
        <f t="shared" si="9"/>
        <v>2088</v>
      </c>
      <c r="T80" s="199">
        <f t="shared" si="10"/>
        <v>55</v>
      </c>
      <c r="U80" s="199">
        <f t="shared" si="11"/>
        <v>55</v>
      </c>
      <c r="V80" s="25"/>
      <c r="W80" s="21"/>
    </row>
    <row r="81" spans="1:23" s="4" customFormat="1" ht="42" customHeight="1" outlineLevel="5">
      <c r="A81" s="318" t="s">
        <v>218</v>
      </c>
      <c r="B81" s="65"/>
      <c r="C81" s="66"/>
      <c r="D81" s="67"/>
      <c r="E81" s="68"/>
      <c r="F81" s="67"/>
      <c r="G81" s="69"/>
      <c r="H81" s="70"/>
      <c r="I81" s="70"/>
      <c r="J81" s="70"/>
      <c r="K81" s="70"/>
      <c r="L81" s="70"/>
      <c r="M81" s="70"/>
      <c r="N81" s="70"/>
      <c r="O81" s="71"/>
      <c r="P81" s="135">
        <f>P82+P83+P84+P85</f>
        <v>40040</v>
      </c>
      <c r="Q81" s="135">
        <v>54898</v>
      </c>
      <c r="R81" s="135">
        <v>599</v>
      </c>
      <c r="S81" s="200">
        <f t="shared" si="9"/>
        <v>54299</v>
      </c>
      <c r="T81" s="201">
        <v>0</v>
      </c>
      <c r="U81" s="201">
        <f t="shared" si="11"/>
        <v>1</v>
      </c>
      <c r="V81" s="25"/>
      <c r="W81" s="21"/>
    </row>
    <row r="82" spans="1:23" s="4" customFormat="1" ht="72" customHeight="1" outlineLevel="5">
      <c r="A82" s="319" t="s">
        <v>207</v>
      </c>
      <c r="B82" s="65"/>
      <c r="C82" s="66"/>
      <c r="D82" s="67"/>
      <c r="E82" s="68"/>
      <c r="F82" s="67"/>
      <c r="G82" s="69"/>
      <c r="H82" s="70"/>
      <c r="I82" s="70"/>
      <c r="J82" s="70"/>
      <c r="K82" s="70"/>
      <c r="L82" s="70"/>
      <c r="M82" s="70"/>
      <c r="N82" s="70"/>
      <c r="O82" s="71"/>
      <c r="P82" s="144">
        <v>38839</v>
      </c>
      <c r="Q82" s="144">
        <v>0</v>
      </c>
      <c r="R82" s="144">
        <v>0</v>
      </c>
      <c r="S82" s="182">
        <f t="shared" si="9"/>
        <v>0</v>
      </c>
      <c r="T82" s="199">
        <v>0</v>
      </c>
      <c r="U82" s="199">
        <v>0</v>
      </c>
      <c r="V82" s="25"/>
      <c r="W82" s="21"/>
    </row>
    <row r="83" spans="1:23" s="4" customFormat="1" ht="66" customHeight="1" outlineLevel="5">
      <c r="A83" s="183" t="s">
        <v>117</v>
      </c>
      <c r="B83" s="65"/>
      <c r="C83" s="66"/>
      <c r="D83" s="67"/>
      <c r="E83" s="68"/>
      <c r="F83" s="67"/>
      <c r="G83" s="69"/>
      <c r="H83" s="70"/>
      <c r="I83" s="70"/>
      <c r="J83" s="70"/>
      <c r="K83" s="70"/>
      <c r="L83" s="70"/>
      <c r="M83" s="70"/>
      <c r="N83" s="70"/>
      <c r="O83" s="71"/>
      <c r="P83" s="144">
        <v>1201</v>
      </c>
      <c r="Q83" s="144">
        <v>0</v>
      </c>
      <c r="R83" s="144">
        <v>0</v>
      </c>
      <c r="S83" s="182">
        <f t="shared" si="9"/>
        <v>0</v>
      </c>
      <c r="T83" s="199">
        <v>0</v>
      </c>
      <c r="U83" s="199">
        <v>0</v>
      </c>
      <c r="V83" s="25"/>
      <c r="W83" s="21"/>
    </row>
    <row r="84" spans="1:23" s="4" customFormat="1" ht="66" customHeight="1" outlineLevel="5">
      <c r="A84" s="317" t="s">
        <v>219</v>
      </c>
      <c r="B84" s="65"/>
      <c r="C84" s="66"/>
      <c r="D84" s="67"/>
      <c r="E84" s="68"/>
      <c r="F84" s="67"/>
      <c r="G84" s="69"/>
      <c r="H84" s="70"/>
      <c r="I84" s="70"/>
      <c r="J84" s="70"/>
      <c r="K84" s="70"/>
      <c r="L84" s="70"/>
      <c r="M84" s="70"/>
      <c r="N84" s="70"/>
      <c r="O84" s="71"/>
      <c r="P84" s="144">
        <v>0</v>
      </c>
      <c r="Q84" s="144">
        <v>54636</v>
      </c>
      <c r="R84" s="144">
        <v>596</v>
      </c>
      <c r="S84" s="182">
        <f t="shared" si="9"/>
        <v>54040</v>
      </c>
      <c r="T84" s="199">
        <v>0</v>
      </c>
      <c r="U84" s="199">
        <f t="shared" si="11"/>
        <v>1</v>
      </c>
      <c r="V84" s="25"/>
      <c r="W84" s="21"/>
    </row>
    <row r="85" spans="1:23" s="4" customFormat="1" ht="66" customHeight="1" outlineLevel="5">
      <c r="A85" s="317" t="s">
        <v>220</v>
      </c>
      <c r="B85" s="65"/>
      <c r="C85" s="66"/>
      <c r="D85" s="67"/>
      <c r="E85" s="68"/>
      <c r="F85" s="67"/>
      <c r="G85" s="69"/>
      <c r="H85" s="70"/>
      <c r="I85" s="70"/>
      <c r="J85" s="70"/>
      <c r="K85" s="70"/>
      <c r="L85" s="70"/>
      <c r="M85" s="70"/>
      <c r="N85" s="70"/>
      <c r="O85" s="71"/>
      <c r="P85" s="144">
        <v>0</v>
      </c>
      <c r="Q85" s="144">
        <v>262</v>
      </c>
      <c r="R85" s="144">
        <v>2</v>
      </c>
      <c r="S85" s="182">
        <f t="shared" si="9"/>
        <v>260</v>
      </c>
      <c r="T85" s="199">
        <v>0</v>
      </c>
      <c r="U85" s="199">
        <f t="shared" si="11"/>
        <v>1</v>
      </c>
      <c r="V85" s="25"/>
      <c r="W85" s="21"/>
    </row>
    <row r="86" spans="1:23" s="4" customFormat="1" ht="66" customHeight="1" outlineLevel="5">
      <c r="A86" s="198" t="s">
        <v>221</v>
      </c>
      <c r="B86" s="65"/>
      <c r="C86" s="66"/>
      <c r="D86" s="67"/>
      <c r="E86" s="68"/>
      <c r="F86" s="67"/>
      <c r="G86" s="69"/>
      <c r="H86" s="70"/>
      <c r="I86" s="70"/>
      <c r="J86" s="70"/>
      <c r="K86" s="70"/>
      <c r="L86" s="70"/>
      <c r="M86" s="70"/>
      <c r="N86" s="70"/>
      <c r="O86" s="71"/>
      <c r="P86" s="79">
        <v>87333</v>
      </c>
      <c r="Q86" s="79">
        <v>6833</v>
      </c>
      <c r="R86" s="189">
        <v>1786</v>
      </c>
      <c r="S86" s="196">
        <f t="shared" si="9"/>
        <v>5047</v>
      </c>
      <c r="T86" s="197">
        <f t="shared" si="10"/>
        <v>2</v>
      </c>
      <c r="U86" s="197">
        <f t="shared" si="11"/>
        <v>26</v>
      </c>
      <c r="V86" s="25"/>
      <c r="W86" s="21"/>
    </row>
    <row r="87" spans="1:23" s="4" customFormat="1" ht="66" customHeight="1" outlineLevel="5">
      <c r="A87" s="185" t="s">
        <v>227</v>
      </c>
      <c r="B87" s="65"/>
      <c r="C87" s="66"/>
      <c r="D87" s="67"/>
      <c r="E87" s="68"/>
      <c r="F87" s="67"/>
      <c r="G87" s="69"/>
      <c r="H87" s="70"/>
      <c r="I87" s="70"/>
      <c r="J87" s="70"/>
      <c r="K87" s="70"/>
      <c r="L87" s="70"/>
      <c r="M87" s="70"/>
      <c r="N87" s="70"/>
      <c r="O87" s="71"/>
      <c r="P87" s="137">
        <v>6000</v>
      </c>
      <c r="Q87" s="137">
        <v>4200</v>
      </c>
      <c r="R87" s="169">
        <v>931</v>
      </c>
      <c r="S87" s="200">
        <f t="shared" si="9"/>
        <v>3269</v>
      </c>
      <c r="T87" s="201">
        <v>0</v>
      </c>
      <c r="U87" s="201">
        <f t="shared" si="11"/>
        <v>22</v>
      </c>
      <c r="V87" s="25"/>
      <c r="W87" s="21"/>
    </row>
    <row r="88" spans="1:23" s="4" customFormat="1" ht="66" customHeight="1" outlineLevel="5">
      <c r="A88" s="338" t="s">
        <v>260</v>
      </c>
      <c r="B88" s="65"/>
      <c r="C88" s="66"/>
      <c r="D88" s="67"/>
      <c r="E88" s="68"/>
      <c r="F88" s="67"/>
      <c r="G88" s="69"/>
      <c r="H88" s="70"/>
      <c r="I88" s="70"/>
      <c r="J88" s="70"/>
      <c r="K88" s="70"/>
      <c r="L88" s="70"/>
      <c r="M88" s="70"/>
      <c r="N88" s="70"/>
      <c r="O88" s="71"/>
      <c r="P88" s="80">
        <v>0</v>
      </c>
      <c r="Q88" s="80">
        <v>1178</v>
      </c>
      <c r="R88" s="144">
        <v>0</v>
      </c>
      <c r="S88" s="182">
        <f t="shared" si="9"/>
        <v>1178</v>
      </c>
      <c r="T88" s="199">
        <v>0</v>
      </c>
      <c r="U88" s="199">
        <f t="shared" si="11"/>
        <v>0</v>
      </c>
      <c r="V88" s="25"/>
      <c r="W88" s="21"/>
    </row>
    <row r="89" spans="1:23" s="4" customFormat="1" ht="66" customHeight="1" outlineLevel="5">
      <c r="A89" s="29" t="s">
        <v>228</v>
      </c>
      <c r="B89" s="65"/>
      <c r="C89" s="66"/>
      <c r="D89" s="67"/>
      <c r="E89" s="68"/>
      <c r="F89" s="67"/>
      <c r="G89" s="69"/>
      <c r="H89" s="70"/>
      <c r="I89" s="70"/>
      <c r="J89" s="70"/>
      <c r="K89" s="70"/>
      <c r="L89" s="70"/>
      <c r="M89" s="70"/>
      <c r="N89" s="70"/>
      <c r="O89" s="71"/>
      <c r="P89" s="80">
        <v>6000</v>
      </c>
      <c r="Q89" s="80">
        <v>3022</v>
      </c>
      <c r="R89" s="144">
        <v>931</v>
      </c>
      <c r="S89" s="182">
        <f t="shared" si="9"/>
        <v>2091</v>
      </c>
      <c r="T89" s="199">
        <f t="shared" si="10"/>
        <v>16</v>
      </c>
      <c r="U89" s="199">
        <f t="shared" si="11"/>
        <v>31</v>
      </c>
      <c r="V89" s="25"/>
      <c r="W89" s="21"/>
    </row>
    <row r="90" spans="1:23" s="4" customFormat="1" ht="66" customHeight="1" outlineLevel="5">
      <c r="A90" s="157" t="s">
        <v>46</v>
      </c>
      <c r="B90" s="65"/>
      <c r="C90" s="66"/>
      <c r="D90" s="67"/>
      <c r="E90" s="68"/>
      <c r="F90" s="67"/>
      <c r="G90" s="69"/>
      <c r="H90" s="70"/>
      <c r="I90" s="70"/>
      <c r="J90" s="70"/>
      <c r="K90" s="70"/>
      <c r="L90" s="70"/>
      <c r="M90" s="70"/>
      <c r="N90" s="70"/>
      <c r="O90" s="71"/>
      <c r="P90" s="137">
        <v>1149</v>
      </c>
      <c r="Q90" s="169">
        <v>1149</v>
      </c>
      <c r="R90" s="169">
        <v>648</v>
      </c>
      <c r="S90" s="200">
        <f t="shared" si="9"/>
        <v>501</v>
      </c>
      <c r="T90" s="201">
        <f t="shared" si="10"/>
        <v>56</v>
      </c>
      <c r="U90" s="201">
        <f t="shared" si="11"/>
        <v>56</v>
      </c>
      <c r="V90" s="25"/>
      <c r="W90" s="21"/>
    </row>
    <row r="91" spans="1:23" s="4" customFormat="1" ht="66" customHeight="1" outlineLevel="5">
      <c r="A91" s="186" t="s">
        <v>47</v>
      </c>
      <c r="B91" s="65"/>
      <c r="C91" s="66"/>
      <c r="D91" s="67"/>
      <c r="E91" s="68"/>
      <c r="F91" s="67"/>
      <c r="G91" s="69"/>
      <c r="H91" s="70"/>
      <c r="I91" s="70"/>
      <c r="J91" s="70"/>
      <c r="K91" s="70"/>
      <c r="L91" s="70"/>
      <c r="M91" s="70"/>
      <c r="N91" s="70"/>
      <c r="O91" s="71"/>
      <c r="P91" s="80">
        <v>1149</v>
      </c>
      <c r="Q91" s="83">
        <v>1149</v>
      </c>
      <c r="R91" s="86">
        <v>648</v>
      </c>
      <c r="S91" s="182">
        <f t="shared" si="9"/>
        <v>501</v>
      </c>
      <c r="T91" s="199">
        <f t="shared" si="10"/>
        <v>56</v>
      </c>
      <c r="U91" s="199">
        <f t="shared" si="11"/>
        <v>56</v>
      </c>
      <c r="V91" s="25"/>
      <c r="W91" s="21"/>
    </row>
    <row r="92" spans="1:23" s="4" customFormat="1" ht="66" customHeight="1" outlineLevel="5">
      <c r="A92" s="187" t="s">
        <v>116</v>
      </c>
      <c r="B92" s="65"/>
      <c r="C92" s="66"/>
      <c r="D92" s="67"/>
      <c r="E92" s="68"/>
      <c r="F92" s="67"/>
      <c r="G92" s="69"/>
      <c r="H92" s="70"/>
      <c r="I92" s="70"/>
      <c r="J92" s="70"/>
      <c r="K92" s="70"/>
      <c r="L92" s="70"/>
      <c r="M92" s="70"/>
      <c r="N92" s="70"/>
      <c r="O92" s="71"/>
      <c r="P92" s="137">
        <v>1153</v>
      </c>
      <c r="Q92" s="169">
        <v>1153</v>
      </c>
      <c r="R92" s="169">
        <v>20</v>
      </c>
      <c r="S92" s="200">
        <f t="shared" si="9"/>
        <v>1133</v>
      </c>
      <c r="T92" s="201">
        <f t="shared" si="10"/>
        <v>2</v>
      </c>
      <c r="U92" s="201">
        <f t="shared" si="11"/>
        <v>2</v>
      </c>
      <c r="V92" s="25"/>
      <c r="W92" s="21"/>
    </row>
    <row r="93" spans="1:23" s="4" customFormat="1" ht="66" customHeight="1" outlineLevel="5">
      <c r="A93" s="188" t="s">
        <v>103</v>
      </c>
      <c r="B93" s="65"/>
      <c r="C93" s="66"/>
      <c r="D93" s="67"/>
      <c r="E93" s="68"/>
      <c r="F93" s="67"/>
      <c r="G93" s="69"/>
      <c r="H93" s="70"/>
      <c r="I93" s="70"/>
      <c r="J93" s="70"/>
      <c r="K93" s="70"/>
      <c r="L93" s="70"/>
      <c r="M93" s="70"/>
      <c r="N93" s="70"/>
      <c r="O93" s="71"/>
      <c r="P93" s="80">
        <v>1153</v>
      </c>
      <c r="Q93" s="144">
        <v>1153</v>
      </c>
      <c r="R93" s="144">
        <v>20</v>
      </c>
      <c r="S93" s="182">
        <f t="shared" si="9"/>
        <v>1133</v>
      </c>
      <c r="T93" s="199">
        <f t="shared" si="10"/>
        <v>2</v>
      </c>
      <c r="U93" s="199">
        <f t="shared" si="11"/>
        <v>2</v>
      </c>
      <c r="V93" s="25"/>
      <c r="W93" s="21"/>
    </row>
    <row r="94" spans="1:23" s="4" customFormat="1" ht="66" customHeight="1" outlineLevel="5">
      <c r="A94" s="151" t="s">
        <v>48</v>
      </c>
      <c r="B94" s="49"/>
      <c r="C94" s="27"/>
      <c r="D94" s="36"/>
      <c r="E94" s="46"/>
      <c r="F94" s="34"/>
      <c r="G94" s="35"/>
      <c r="H94" s="88"/>
      <c r="I94" s="89"/>
      <c r="J94" s="89"/>
      <c r="K94" s="89"/>
      <c r="L94" s="89"/>
      <c r="M94" s="89"/>
      <c r="N94" s="89"/>
      <c r="O94" s="39"/>
      <c r="P94" s="140">
        <v>430</v>
      </c>
      <c r="Q94" s="135">
        <v>330</v>
      </c>
      <c r="R94" s="135">
        <v>187</v>
      </c>
      <c r="S94" s="200">
        <f t="shared" si="9"/>
        <v>143</v>
      </c>
      <c r="T94" s="201">
        <f t="shared" si="10"/>
        <v>43</v>
      </c>
      <c r="U94" s="201">
        <f t="shared" si="11"/>
        <v>57</v>
      </c>
      <c r="V94" s="25"/>
      <c r="W94" s="21"/>
    </row>
    <row r="95" spans="1:23" s="4" customFormat="1" ht="45.75" customHeight="1" outlineLevel="5">
      <c r="A95" s="148" t="s">
        <v>49</v>
      </c>
      <c r="B95" s="46"/>
      <c r="C95" s="36"/>
      <c r="D95" s="34"/>
      <c r="E95" s="37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262">
        <v>430</v>
      </c>
      <c r="Q95" s="83">
        <v>330</v>
      </c>
      <c r="R95" s="86">
        <v>187</v>
      </c>
      <c r="S95" s="182">
        <f t="shared" si="9"/>
        <v>143</v>
      </c>
      <c r="T95" s="199">
        <f t="shared" si="10"/>
        <v>43</v>
      </c>
      <c r="U95" s="199">
        <f t="shared" si="11"/>
        <v>57</v>
      </c>
      <c r="V95" s="25"/>
      <c r="W95" s="21"/>
    </row>
    <row r="96" spans="1:23" s="4" customFormat="1" ht="51.75" customHeight="1" outlineLevel="5">
      <c r="A96" s="117" t="s">
        <v>50</v>
      </c>
      <c r="B96" s="46"/>
      <c r="C96" s="36"/>
      <c r="D96" s="44"/>
      <c r="E96" s="56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268">
        <v>26513</v>
      </c>
      <c r="Q96" s="268">
        <v>26013</v>
      </c>
      <c r="R96" s="268">
        <v>12011</v>
      </c>
      <c r="S96" s="196">
        <f t="shared" si="9"/>
        <v>14002</v>
      </c>
      <c r="T96" s="197">
        <f t="shared" si="10"/>
        <v>45</v>
      </c>
      <c r="U96" s="197">
        <f t="shared" si="11"/>
        <v>46</v>
      </c>
      <c r="V96" s="25"/>
      <c r="W96" s="21"/>
    </row>
    <row r="97" spans="1:23" s="4" customFormat="1" ht="71.25" customHeight="1" outlineLevel="5">
      <c r="A97" s="118" t="s">
        <v>51</v>
      </c>
      <c r="B97" s="46"/>
      <c r="C97" s="36"/>
      <c r="D97" s="44"/>
      <c r="E97" s="56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258">
        <v>26513</v>
      </c>
      <c r="Q97" s="135">
        <v>26013</v>
      </c>
      <c r="R97" s="135">
        <v>12011</v>
      </c>
      <c r="S97" s="200">
        <f t="shared" si="9"/>
        <v>14002</v>
      </c>
      <c r="T97" s="201">
        <f t="shared" si="10"/>
        <v>45</v>
      </c>
      <c r="U97" s="201">
        <f t="shared" si="11"/>
        <v>46</v>
      </c>
      <c r="V97" s="25"/>
      <c r="W97" s="21"/>
    </row>
    <row r="98" spans="1:23" s="4" customFormat="1" ht="54.75" customHeight="1" outlineLevel="5">
      <c r="A98" s="115" t="s">
        <v>26</v>
      </c>
      <c r="B98" s="46"/>
      <c r="C98" s="36"/>
      <c r="D98" s="44"/>
      <c r="E98" s="56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262">
        <v>24563</v>
      </c>
      <c r="Q98" s="82">
        <v>24063</v>
      </c>
      <c r="R98" s="86">
        <v>11308</v>
      </c>
      <c r="S98" s="182">
        <f t="shared" si="9"/>
        <v>12755</v>
      </c>
      <c r="T98" s="199">
        <f t="shared" si="10"/>
        <v>46</v>
      </c>
      <c r="U98" s="199">
        <f t="shared" si="11"/>
        <v>47</v>
      </c>
      <c r="V98" s="25"/>
      <c r="W98" s="21"/>
    </row>
    <row r="99" spans="1:23" s="4" customFormat="1" ht="71.25" customHeight="1" outlineLevel="5">
      <c r="A99" s="190" t="s">
        <v>146</v>
      </c>
      <c r="B99" s="46"/>
      <c r="C99" s="36"/>
      <c r="D99" s="44"/>
      <c r="E99" s="56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262">
        <v>1950</v>
      </c>
      <c r="Q99" s="82">
        <v>1950</v>
      </c>
      <c r="R99" s="86">
        <v>703</v>
      </c>
      <c r="S99" s="182">
        <f t="shared" si="9"/>
        <v>1247</v>
      </c>
      <c r="T99" s="199">
        <f t="shared" si="10"/>
        <v>36</v>
      </c>
      <c r="U99" s="199">
        <f t="shared" si="11"/>
        <v>36</v>
      </c>
      <c r="V99" s="25"/>
      <c r="W99" s="21"/>
    </row>
    <row r="100" spans="1:23" s="4" customFormat="1" ht="71.25" customHeight="1" outlineLevel="5">
      <c r="A100" s="123" t="s">
        <v>104</v>
      </c>
      <c r="B100" s="41"/>
      <c r="C100" s="40"/>
      <c r="D100" s="57"/>
      <c r="E100" s="97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261">
        <v>3200</v>
      </c>
      <c r="Q100" s="261">
        <v>3700</v>
      </c>
      <c r="R100" s="261">
        <v>1458</v>
      </c>
      <c r="S100" s="196">
        <f>Q100-R100</f>
        <v>2242</v>
      </c>
      <c r="T100" s="197">
        <f>R100/P100*100</f>
        <v>46</v>
      </c>
      <c r="U100" s="197">
        <f>R100/Q100*100</f>
        <v>39</v>
      </c>
      <c r="V100" s="25"/>
      <c r="W100" s="21"/>
    </row>
    <row r="101" spans="1:23" s="4" customFormat="1" ht="45" customHeight="1" outlineLevel="5">
      <c r="A101" s="174" t="s">
        <v>147</v>
      </c>
      <c r="B101" s="46"/>
      <c r="C101" s="36"/>
      <c r="D101" s="44"/>
      <c r="E101" s="56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258">
        <v>3200</v>
      </c>
      <c r="Q101" s="137">
        <v>3700</v>
      </c>
      <c r="R101" s="137">
        <v>1458</v>
      </c>
      <c r="S101" s="200">
        <f t="shared" si="9"/>
        <v>2242</v>
      </c>
      <c r="T101" s="201">
        <f t="shared" si="10"/>
        <v>46</v>
      </c>
      <c r="U101" s="201">
        <f t="shared" si="11"/>
        <v>39</v>
      </c>
      <c r="V101" s="25"/>
      <c r="W101" s="21"/>
    </row>
    <row r="102" spans="1:23" s="2" customFormat="1" ht="82.5" customHeight="1" outlineLevel="5">
      <c r="A102" s="175" t="s">
        <v>125</v>
      </c>
      <c r="B102" s="46"/>
      <c r="C102" s="36"/>
      <c r="D102" s="44"/>
      <c r="E102" s="56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262">
        <v>3200</v>
      </c>
      <c r="Q102" s="82">
        <v>3200</v>
      </c>
      <c r="R102" s="86">
        <v>1388</v>
      </c>
      <c r="S102" s="182">
        <f t="shared" si="9"/>
        <v>1812</v>
      </c>
      <c r="T102" s="199">
        <f t="shared" si="10"/>
        <v>43</v>
      </c>
      <c r="U102" s="199">
        <f t="shared" si="11"/>
        <v>43</v>
      </c>
      <c r="V102" s="150"/>
      <c r="W102" s="150"/>
    </row>
    <row r="103" spans="1:23" s="4" customFormat="1" ht="39.75" customHeight="1">
      <c r="A103" s="320" t="s">
        <v>229</v>
      </c>
      <c r="B103" s="46"/>
      <c r="C103" s="36"/>
      <c r="D103" s="44"/>
      <c r="E103" s="56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262">
        <v>0</v>
      </c>
      <c r="Q103" s="82">
        <v>500</v>
      </c>
      <c r="R103" s="86">
        <v>70</v>
      </c>
      <c r="S103" s="182">
        <f t="shared" si="9"/>
        <v>430</v>
      </c>
      <c r="T103" s="199">
        <v>0</v>
      </c>
      <c r="U103" s="199">
        <f t="shared" si="11"/>
        <v>14</v>
      </c>
      <c r="V103" s="22"/>
      <c r="W103" s="22"/>
    </row>
    <row r="104" spans="1:23" s="4" customFormat="1" ht="49.5" customHeight="1">
      <c r="A104" s="255" t="s">
        <v>134</v>
      </c>
      <c r="B104" s="240"/>
      <c r="C104" s="241"/>
      <c r="D104" s="242"/>
      <c r="E104" s="243"/>
      <c r="F104" s="244"/>
      <c r="G104" s="244"/>
      <c r="H104" s="244"/>
      <c r="I104" s="244"/>
      <c r="J104" s="244"/>
      <c r="K104" s="244"/>
      <c r="L104" s="244"/>
      <c r="M104" s="244"/>
      <c r="N104" s="244"/>
      <c r="O104" s="244"/>
      <c r="P104" s="269">
        <v>19349</v>
      </c>
      <c r="Q104" s="231">
        <v>18935</v>
      </c>
      <c r="R104" s="231">
        <v>8749</v>
      </c>
      <c r="S104" s="231">
        <f aca="true" t="shared" si="12" ref="S104:S167">Q104-R104</f>
        <v>10186</v>
      </c>
      <c r="T104" s="212">
        <f aca="true" t="shared" si="13" ref="T104:T167">R104/P104*100</f>
        <v>45</v>
      </c>
      <c r="U104" s="212">
        <f aca="true" t="shared" si="14" ref="U104:U167">R104/Q104*100</f>
        <v>46</v>
      </c>
      <c r="V104" s="22"/>
      <c r="W104" s="22"/>
    </row>
    <row r="105" spans="1:23" s="4" customFormat="1" ht="38.25" customHeight="1">
      <c r="A105" s="67" t="s">
        <v>52</v>
      </c>
      <c r="B105" s="46"/>
      <c r="C105" s="36"/>
      <c r="D105" s="44"/>
      <c r="E105" s="56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268">
        <v>19019</v>
      </c>
      <c r="Q105" s="85">
        <v>18405</v>
      </c>
      <c r="R105" s="85">
        <v>8500</v>
      </c>
      <c r="S105" s="196">
        <f t="shared" si="12"/>
        <v>9905</v>
      </c>
      <c r="T105" s="197">
        <f t="shared" si="13"/>
        <v>45</v>
      </c>
      <c r="U105" s="197">
        <f t="shared" si="14"/>
        <v>46</v>
      </c>
      <c r="V105" s="22"/>
      <c r="W105" s="22"/>
    </row>
    <row r="106" spans="1:23" s="4" customFormat="1" ht="51.75" customHeight="1">
      <c r="A106" s="157" t="s">
        <v>108</v>
      </c>
      <c r="B106" s="46"/>
      <c r="C106" s="36"/>
      <c r="D106" s="44"/>
      <c r="E106" s="56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258">
        <v>50</v>
      </c>
      <c r="Q106" s="258">
        <v>100</v>
      </c>
      <c r="R106" s="258">
        <v>23</v>
      </c>
      <c r="S106" s="200">
        <f t="shared" si="12"/>
        <v>77</v>
      </c>
      <c r="T106" s="201">
        <f t="shared" si="13"/>
        <v>46</v>
      </c>
      <c r="U106" s="201">
        <f t="shared" si="14"/>
        <v>23</v>
      </c>
      <c r="V106" s="22"/>
      <c r="W106" s="22"/>
    </row>
    <row r="107" spans="1:23" s="4" customFormat="1" ht="57" customHeight="1">
      <c r="A107" s="60" t="s">
        <v>109</v>
      </c>
      <c r="B107" s="46"/>
      <c r="C107" s="36"/>
      <c r="D107" s="44"/>
      <c r="E107" s="56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262">
        <v>50</v>
      </c>
      <c r="Q107" s="80">
        <v>100</v>
      </c>
      <c r="R107" s="80">
        <v>23</v>
      </c>
      <c r="S107" s="182">
        <f t="shared" si="12"/>
        <v>77</v>
      </c>
      <c r="T107" s="199">
        <f t="shared" si="13"/>
        <v>46</v>
      </c>
      <c r="U107" s="199">
        <f t="shared" si="14"/>
        <v>23</v>
      </c>
      <c r="V107" s="23"/>
      <c r="W107" s="23"/>
    </row>
    <row r="108" spans="1:23" s="4" customFormat="1" ht="60" customHeight="1">
      <c r="A108" s="176" t="s">
        <v>148</v>
      </c>
      <c r="B108" s="46"/>
      <c r="C108" s="36"/>
      <c r="D108" s="44"/>
      <c r="E108" s="56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258">
        <v>15824</v>
      </c>
      <c r="Q108" s="137">
        <v>15160</v>
      </c>
      <c r="R108" s="137">
        <v>6864</v>
      </c>
      <c r="S108" s="200">
        <f t="shared" si="12"/>
        <v>8296</v>
      </c>
      <c r="T108" s="201">
        <v>0</v>
      </c>
      <c r="U108" s="201">
        <f t="shared" si="14"/>
        <v>45</v>
      </c>
      <c r="V108" s="22"/>
      <c r="W108" s="22"/>
    </row>
    <row r="109" spans="1:23" s="4" customFormat="1" ht="81" customHeight="1">
      <c r="A109" s="175" t="s">
        <v>149</v>
      </c>
      <c r="B109" s="46"/>
      <c r="C109" s="36"/>
      <c r="D109" s="44"/>
      <c r="E109" s="56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262">
        <v>900</v>
      </c>
      <c r="Q109" s="80">
        <v>0</v>
      </c>
      <c r="R109" s="80">
        <v>0</v>
      </c>
      <c r="S109" s="182">
        <f t="shared" si="12"/>
        <v>0</v>
      </c>
      <c r="T109" s="199">
        <v>0</v>
      </c>
      <c r="U109" s="199">
        <v>0</v>
      </c>
      <c r="V109" s="22"/>
      <c r="W109" s="22"/>
    </row>
    <row r="110" spans="1:23" s="4" customFormat="1" ht="83.25" customHeight="1">
      <c r="A110" s="175" t="s">
        <v>150</v>
      </c>
      <c r="B110" s="46"/>
      <c r="C110" s="36"/>
      <c r="D110" s="44"/>
      <c r="E110" s="56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262">
        <v>14924</v>
      </c>
      <c r="Q110" s="80">
        <v>15160</v>
      </c>
      <c r="R110" s="80">
        <v>6864</v>
      </c>
      <c r="S110" s="182">
        <f t="shared" si="12"/>
        <v>8296</v>
      </c>
      <c r="T110" s="199">
        <v>0</v>
      </c>
      <c r="U110" s="199">
        <f t="shared" si="14"/>
        <v>45</v>
      </c>
      <c r="V110" s="22"/>
      <c r="W110" s="22"/>
    </row>
    <row r="111" spans="1:23" s="4" customFormat="1" ht="67.5" customHeight="1" hidden="1">
      <c r="A111" s="121" t="s">
        <v>53</v>
      </c>
      <c r="B111" s="46"/>
      <c r="C111" s="36"/>
      <c r="D111" s="44"/>
      <c r="E111" s="56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258" t="e">
        <f>#REF!</f>
        <v>#REF!</v>
      </c>
      <c r="Q111" s="134" t="e">
        <f>#REF!</f>
        <v>#REF!</v>
      </c>
      <c r="R111" s="134" t="e">
        <f>#REF!</f>
        <v>#REF!</v>
      </c>
      <c r="S111" s="200" t="e">
        <f t="shared" si="12"/>
        <v>#REF!</v>
      </c>
      <c r="T111" s="201" t="e">
        <f t="shared" si="13"/>
        <v>#REF!</v>
      </c>
      <c r="U111" s="201" t="e">
        <f t="shared" si="14"/>
        <v>#REF!</v>
      </c>
      <c r="V111" s="23"/>
      <c r="W111" s="23"/>
    </row>
    <row r="112" spans="1:23" s="153" customFormat="1" ht="52.5" customHeight="1">
      <c r="A112" s="187" t="s">
        <v>53</v>
      </c>
      <c r="B112" s="46"/>
      <c r="C112" s="36"/>
      <c r="D112" s="44"/>
      <c r="E112" s="56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258">
        <v>3144</v>
      </c>
      <c r="Q112" s="169">
        <v>3144</v>
      </c>
      <c r="R112" s="140">
        <v>1612</v>
      </c>
      <c r="S112" s="200">
        <f t="shared" si="12"/>
        <v>1532</v>
      </c>
      <c r="T112" s="201">
        <f t="shared" si="13"/>
        <v>51</v>
      </c>
      <c r="U112" s="201">
        <f t="shared" si="14"/>
        <v>51</v>
      </c>
      <c r="V112" s="152"/>
      <c r="W112" s="152"/>
    </row>
    <row r="113" spans="1:23" s="153" customFormat="1" ht="76.5" customHeight="1">
      <c r="A113" s="321" t="s">
        <v>54</v>
      </c>
      <c r="B113" s="46"/>
      <c r="C113" s="36"/>
      <c r="D113" s="44"/>
      <c r="E113" s="56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262">
        <v>3144</v>
      </c>
      <c r="Q113" s="83">
        <v>3144</v>
      </c>
      <c r="R113" s="104">
        <v>1612</v>
      </c>
      <c r="S113" s="182">
        <f t="shared" si="12"/>
        <v>1532</v>
      </c>
      <c r="T113" s="199">
        <f t="shared" si="13"/>
        <v>51</v>
      </c>
      <c r="U113" s="199">
        <f t="shared" si="14"/>
        <v>51</v>
      </c>
      <c r="V113" s="152"/>
      <c r="W113" s="152"/>
    </row>
    <row r="114" spans="1:23" s="153" customFormat="1" ht="36.75" customHeight="1">
      <c r="A114" s="120" t="s">
        <v>55</v>
      </c>
      <c r="B114" s="46"/>
      <c r="C114" s="36"/>
      <c r="D114" s="44"/>
      <c r="E114" s="56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268">
        <v>100</v>
      </c>
      <c r="Q114" s="84">
        <v>100</v>
      </c>
      <c r="R114" s="84">
        <v>32</v>
      </c>
      <c r="S114" s="196">
        <f t="shared" si="12"/>
        <v>68</v>
      </c>
      <c r="T114" s="197">
        <f t="shared" si="13"/>
        <v>32</v>
      </c>
      <c r="U114" s="197">
        <f t="shared" si="14"/>
        <v>32</v>
      </c>
      <c r="V114" s="152"/>
      <c r="W114" s="152"/>
    </row>
    <row r="115" spans="1:23" s="4" customFormat="1" ht="86.25" customHeight="1">
      <c r="A115" s="121" t="s">
        <v>56</v>
      </c>
      <c r="B115" s="46"/>
      <c r="C115" s="36"/>
      <c r="D115" s="44"/>
      <c r="E115" s="56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258">
        <v>100</v>
      </c>
      <c r="Q115" s="134">
        <v>100</v>
      </c>
      <c r="R115" s="134">
        <v>32</v>
      </c>
      <c r="S115" s="200">
        <f t="shared" si="12"/>
        <v>68</v>
      </c>
      <c r="T115" s="201">
        <f t="shared" si="13"/>
        <v>32</v>
      </c>
      <c r="U115" s="201">
        <f t="shared" si="14"/>
        <v>32</v>
      </c>
      <c r="V115" s="22"/>
      <c r="W115" s="22"/>
    </row>
    <row r="116" spans="1:23" s="4" customFormat="1" ht="41.25" customHeight="1" hidden="1">
      <c r="A116" s="115" t="s">
        <v>30</v>
      </c>
      <c r="B116" s="46"/>
      <c r="C116" s="36"/>
      <c r="D116" s="44"/>
      <c r="E116" s="56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262"/>
      <c r="Q116" s="134">
        <f>Q118+Q121+Q122</f>
        <v>2379</v>
      </c>
      <c r="R116" s="80">
        <v>0</v>
      </c>
      <c r="S116" s="200">
        <f t="shared" si="12"/>
        <v>2379</v>
      </c>
      <c r="T116" s="201" t="e">
        <f t="shared" si="13"/>
        <v>#DIV/0!</v>
      </c>
      <c r="U116" s="201">
        <f t="shared" si="14"/>
        <v>0</v>
      </c>
      <c r="V116" s="22"/>
      <c r="W116" s="22"/>
    </row>
    <row r="117" spans="1:23" s="4" customFormat="1" ht="62.25" customHeight="1" hidden="1">
      <c r="A117" s="115" t="s">
        <v>57</v>
      </c>
      <c r="B117" s="46"/>
      <c r="C117" s="36"/>
      <c r="D117" s="44"/>
      <c r="E117" s="56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262"/>
      <c r="Q117" s="83">
        <v>431</v>
      </c>
      <c r="R117" s="80">
        <v>431</v>
      </c>
      <c r="S117" s="200">
        <f t="shared" si="12"/>
        <v>0</v>
      </c>
      <c r="T117" s="201" t="e">
        <f t="shared" si="13"/>
        <v>#DIV/0!</v>
      </c>
      <c r="U117" s="201">
        <f t="shared" si="14"/>
        <v>100</v>
      </c>
      <c r="V117" s="22"/>
      <c r="W117" s="22"/>
    </row>
    <row r="118" spans="1:23" s="4" customFormat="1" ht="62.25" customHeight="1" hidden="1">
      <c r="A118" s="115" t="s">
        <v>31</v>
      </c>
      <c r="B118" s="46"/>
      <c r="C118" s="36"/>
      <c r="D118" s="44"/>
      <c r="E118" s="56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262"/>
      <c r="Q118" s="83">
        <v>50</v>
      </c>
      <c r="R118" s="144">
        <v>50</v>
      </c>
      <c r="S118" s="200">
        <f t="shared" si="12"/>
        <v>0</v>
      </c>
      <c r="T118" s="201" t="e">
        <f t="shared" si="13"/>
        <v>#DIV/0!</v>
      </c>
      <c r="U118" s="201">
        <f t="shared" si="14"/>
        <v>100</v>
      </c>
      <c r="V118" s="22"/>
      <c r="W118" s="22"/>
    </row>
    <row r="119" spans="1:23" s="4" customFormat="1" ht="62.25" customHeight="1" hidden="1">
      <c r="A119" s="154" t="s">
        <v>105</v>
      </c>
      <c r="B119" s="46"/>
      <c r="C119" s="36"/>
      <c r="D119" s="44"/>
      <c r="E119" s="56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262"/>
      <c r="Q119" s="83">
        <v>983</v>
      </c>
      <c r="R119" s="144">
        <v>983</v>
      </c>
      <c r="S119" s="200">
        <f t="shared" si="12"/>
        <v>0</v>
      </c>
      <c r="T119" s="201" t="e">
        <f t="shared" si="13"/>
        <v>#DIV/0!</v>
      </c>
      <c r="U119" s="201">
        <f t="shared" si="14"/>
        <v>100</v>
      </c>
      <c r="V119" s="22"/>
      <c r="W119" s="22"/>
    </row>
    <row r="120" spans="1:23" s="4" customFormat="1" ht="62.25" customHeight="1" hidden="1">
      <c r="A120" s="154" t="s">
        <v>105</v>
      </c>
      <c r="B120" s="46"/>
      <c r="C120" s="36"/>
      <c r="D120" s="44"/>
      <c r="E120" s="56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262"/>
      <c r="Q120" s="83">
        <v>695</v>
      </c>
      <c r="R120" s="144">
        <v>695</v>
      </c>
      <c r="S120" s="200">
        <f t="shared" si="12"/>
        <v>0</v>
      </c>
      <c r="T120" s="201" t="e">
        <f t="shared" si="13"/>
        <v>#DIV/0!</v>
      </c>
      <c r="U120" s="201">
        <f t="shared" si="14"/>
        <v>100</v>
      </c>
      <c r="V120" s="22"/>
      <c r="W120" s="22"/>
    </row>
    <row r="121" spans="1:23" s="4" customFormat="1" ht="62.25" customHeight="1" hidden="1">
      <c r="A121" s="148" t="s">
        <v>57</v>
      </c>
      <c r="B121" s="46"/>
      <c r="C121" s="36"/>
      <c r="D121" s="44"/>
      <c r="E121" s="56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262">
        <v>2100</v>
      </c>
      <c r="Q121" s="83">
        <v>2100</v>
      </c>
      <c r="R121" s="144">
        <v>0</v>
      </c>
      <c r="S121" s="200">
        <f t="shared" si="12"/>
        <v>2100</v>
      </c>
      <c r="T121" s="201">
        <f t="shared" si="13"/>
        <v>0</v>
      </c>
      <c r="U121" s="201">
        <f t="shared" si="14"/>
        <v>0</v>
      </c>
      <c r="V121" s="22"/>
      <c r="W121" s="22"/>
    </row>
    <row r="122" spans="1:23" s="4" customFormat="1" ht="62.25" customHeight="1" hidden="1">
      <c r="A122" s="123" t="s">
        <v>58</v>
      </c>
      <c r="B122" s="46"/>
      <c r="C122" s="36"/>
      <c r="D122" s="44"/>
      <c r="E122" s="56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268">
        <f aca="true" t="shared" si="15" ref="P122:R123">P123</f>
        <v>229</v>
      </c>
      <c r="Q122" s="84">
        <f t="shared" si="15"/>
        <v>229</v>
      </c>
      <c r="R122" s="84">
        <f t="shared" si="15"/>
        <v>37</v>
      </c>
      <c r="S122" s="200">
        <f t="shared" si="12"/>
        <v>192</v>
      </c>
      <c r="T122" s="201">
        <f t="shared" si="13"/>
        <v>16</v>
      </c>
      <c r="U122" s="201">
        <f t="shared" si="14"/>
        <v>16</v>
      </c>
      <c r="V122" s="22"/>
      <c r="W122" s="22"/>
    </row>
    <row r="123" spans="1:23" s="4" customFormat="1" ht="99" customHeight="1" hidden="1">
      <c r="A123" s="116" t="s">
        <v>59</v>
      </c>
      <c r="B123" s="46"/>
      <c r="C123" s="36"/>
      <c r="D123" s="44"/>
      <c r="E123" s="56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258">
        <f t="shared" si="15"/>
        <v>229</v>
      </c>
      <c r="Q123" s="134">
        <f t="shared" si="15"/>
        <v>229</v>
      </c>
      <c r="R123" s="134">
        <f t="shared" si="15"/>
        <v>37</v>
      </c>
      <c r="S123" s="200">
        <f t="shared" si="12"/>
        <v>192</v>
      </c>
      <c r="T123" s="201">
        <f t="shared" si="13"/>
        <v>16</v>
      </c>
      <c r="U123" s="201">
        <f t="shared" si="14"/>
        <v>16</v>
      </c>
      <c r="V123" s="22"/>
      <c r="W123" s="22"/>
    </row>
    <row r="124" spans="1:23" s="4" customFormat="1" ht="69.75" customHeight="1" hidden="1">
      <c r="A124" s="124" t="s">
        <v>38</v>
      </c>
      <c r="B124" s="46"/>
      <c r="C124" s="36"/>
      <c r="D124" s="44"/>
      <c r="E124" s="56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262">
        <v>229</v>
      </c>
      <c r="Q124" s="82">
        <v>229</v>
      </c>
      <c r="R124" s="104">
        <v>37</v>
      </c>
      <c r="S124" s="200">
        <f t="shared" si="12"/>
        <v>192</v>
      </c>
      <c r="T124" s="201">
        <f t="shared" si="13"/>
        <v>16</v>
      </c>
      <c r="U124" s="201">
        <f t="shared" si="14"/>
        <v>16</v>
      </c>
      <c r="V124" s="22"/>
      <c r="W124" s="22"/>
    </row>
    <row r="125" spans="1:23" s="4" customFormat="1" ht="18" customHeight="1" hidden="1">
      <c r="A125" s="239" t="s">
        <v>135</v>
      </c>
      <c r="B125" s="240"/>
      <c r="C125" s="241"/>
      <c r="D125" s="242"/>
      <c r="E125" s="243"/>
      <c r="F125" s="244"/>
      <c r="G125" s="244"/>
      <c r="H125" s="244"/>
      <c r="I125" s="244"/>
      <c r="J125" s="244"/>
      <c r="K125" s="244"/>
      <c r="L125" s="244"/>
      <c r="M125" s="244"/>
      <c r="N125" s="244"/>
      <c r="O125" s="244"/>
      <c r="P125" s="269">
        <f>P131</f>
        <v>831</v>
      </c>
      <c r="Q125" s="231">
        <f>Q131</f>
        <v>831</v>
      </c>
      <c r="R125" s="231">
        <f>R131</f>
        <v>372</v>
      </c>
      <c r="S125" s="200">
        <f t="shared" si="12"/>
        <v>459</v>
      </c>
      <c r="T125" s="201">
        <f t="shared" si="13"/>
        <v>45</v>
      </c>
      <c r="U125" s="201">
        <f t="shared" si="14"/>
        <v>45</v>
      </c>
      <c r="V125" s="22"/>
      <c r="W125" s="22"/>
    </row>
    <row r="126" spans="1:23" s="4" customFormat="1" ht="64.5" customHeight="1">
      <c r="A126" s="183" t="s">
        <v>57</v>
      </c>
      <c r="B126" s="191"/>
      <c r="C126" s="192"/>
      <c r="D126" s="193"/>
      <c r="E126" s="194"/>
      <c r="F126" s="195"/>
      <c r="G126" s="195"/>
      <c r="H126" s="195"/>
      <c r="I126" s="195"/>
      <c r="J126" s="195"/>
      <c r="K126" s="195"/>
      <c r="L126" s="195"/>
      <c r="M126" s="195"/>
      <c r="N126" s="195"/>
      <c r="O126" s="195"/>
      <c r="P126" s="322">
        <v>100</v>
      </c>
      <c r="Q126" s="182">
        <v>100</v>
      </c>
      <c r="R126" s="182">
        <v>32</v>
      </c>
      <c r="S126" s="182">
        <f t="shared" si="12"/>
        <v>68</v>
      </c>
      <c r="T126" s="199">
        <f t="shared" si="13"/>
        <v>32</v>
      </c>
      <c r="U126" s="199">
        <f t="shared" si="14"/>
        <v>32</v>
      </c>
      <c r="V126" s="22"/>
      <c r="W126" s="22"/>
    </row>
    <row r="127" spans="1:23" s="4" customFormat="1" ht="45" customHeight="1">
      <c r="A127" s="323" t="s">
        <v>58</v>
      </c>
      <c r="B127" s="191"/>
      <c r="C127" s="192"/>
      <c r="D127" s="193"/>
      <c r="E127" s="194"/>
      <c r="F127" s="195"/>
      <c r="G127" s="195"/>
      <c r="H127" s="195"/>
      <c r="I127" s="195"/>
      <c r="J127" s="195"/>
      <c r="K127" s="195"/>
      <c r="L127" s="195"/>
      <c r="M127" s="195"/>
      <c r="N127" s="195"/>
      <c r="O127" s="195"/>
      <c r="P127" s="270">
        <v>230</v>
      </c>
      <c r="Q127" s="206">
        <v>430</v>
      </c>
      <c r="R127" s="206">
        <v>218</v>
      </c>
      <c r="S127" s="206">
        <f t="shared" si="12"/>
        <v>212</v>
      </c>
      <c r="T127" s="291">
        <f t="shared" si="13"/>
        <v>95</v>
      </c>
      <c r="U127" s="291">
        <f t="shared" si="14"/>
        <v>51</v>
      </c>
      <c r="V127" s="22"/>
      <c r="W127" s="22"/>
    </row>
    <row r="128" spans="1:23" s="4" customFormat="1" ht="35.25" customHeight="1">
      <c r="A128" s="324" t="s">
        <v>59</v>
      </c>
      <c r="B128" s="191"/>
      <c r="C128" s="192"/>
      <c r="D128" s="193"/>
      <c r="E128" s="194"/>
      <c r="F128" s="195"/>
      <c r="G128" s="195"/>
      <c r="H128" s="195"/>
      <c r="I128" s="195"/>
      <c r="J128" s="195"/>
      <c r="K128" s="195"/>
      <c r="L128" s="195"/>
      <c r="M128" s="195"/>
      <c r="N128" s="195"/>
      <c r="O128" s="195"/>
      <c r="P128" s="271">
        <v>230</v>
      </c>
      <c r="Q128" s="200">
        <v>430</v>
      </c>
      <c r="R128" s="200">
        <v>218</v>
      </c>
      <c r="S128" s="200">
        <f t="shared" si="12"/>
        <v>212</v>
      </c>
      <c r="T128" s="201">
        <f t="shared" si="13"/>
        <v>95</v>
      </c>
      <c r="U128" s="201">
        <f t="shared" si="14"/>
        <v>51</v>
      </c>
      <c r="V128" s="22"/>
      <c r="W128" s="22"/>
    </row>
    <row r="129" spans="1:23" s="4" customFormat="1" ht="36" customHeight="1">
      <c r="A129" s="325" t="s">
        <v>38</v>
      </c>
      <c r="B129" s="191"/>
      <c r="C129" s="192"/>
      <c r="D129" s="193"/>
      <c r="E129" s="194"/>
      <c r="F129" s="195"/>
      <c r="G129" s="195"/>
      <c r="H129" s="195"/>
      <c r="I129" s="195"/>
      <c r="J129" s="195"/>
      <c r="K129" s="195"/>
      <c r="L129" s="195"/>
      <c r="M129" s="195"/>
      <c r="N129" s="195"/>
      <c r="O129" s="195"/>
      <c r="P129" s="322">
        <v>230</v>
      </c>
      <c r="Q129" s="182">
        <v>430</v>
      </c>
      <c r="R129" s="182">
        <v>218</v>
      </c>
      <c r="S129" s="182">
        <f t="shared" si="12"/>
        <v>212</v>
      </c>
      <c r="T129" s="199">
        <f>R128/P128*100</f>
        <v>95</v>
      </c>
      <c r="U129" s="199">
        <f t="shared" si="14"/>
        <v>51</v>
      </c>
      <c r="V129" s="22"/>
      <c r="W129" s="22"/>
    </row>
    <row r="130" spans="1:23" s="4" customFormat="1" ht="64.5" customHeight="1">
      <c r="A130" s="323" t="s">
        <v>135</v>
      </c>
      <c r="B130" s="191"/>
      <c r="C130" s="192"/>
      <c r="D130" s="193"/>
      <c r="E130" s="194"/>
      <c r="F130" s="195"/>
      <c r="G130" s="195"/>
      <c r="H130" s="195"/>
      <c r="I130" s="195"/>
      <c r="J130" s="195"/>
      <c r="K130" s="195"/>
      <c r="L130" s="195"/>
      <c r="M130" s="195"/>
      <c r="N130" s="195"/>
      <c r="O130" s="195"/>
      <c r="P130" s="270">
        <v>831</v>
      </c>
      <c r="Q130" s="206">
        <v>831</v>
      </c>
      <c r="R130" s="206">
        <v>372</v>
      </c>
      <c r="S130" s="206">
        <f t="shared" si="12"/>
        <v>459</v>
      </c>
      <c r="T130" s="291">
        <f>R129/P129*100</f>
        <v>95</v>
      </c>
      <c r="U130" s="291">
        <f t="shared" si="14"/>
        <v>45</v>
      </c>
      <c r="V130" s="22"/>
      <c r="W130" s="22"/>
    </row>
    <row r="131" spans="1:23" s="4" customFormat="1" ht="45" customHeight="1">
      <c r="A131" s="123" t="s">
        <v>60</v>
      </c>
      <c r="B131" s="46"/>
      <c r="C131" s="36"/>
      <c r="D131" s="44"/>
      <c r="E131" s="56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268">
        <v>831</v>
      </c>
      <c r="Q131" s="85">
        <v>831</v>
      </c>
      <c r="R131" s="85">
        <v>372</v>
      </c>
      <c r="S131" s="196">
        <f t="shared" si="12"/>
        <v>459</v>
      </c>
      <c r="T131" s="197">
        <f t="shared" si="13"/>
        <v>45</v>
      </c>
      <c r="U131" s="197">
        <f t="shared" si="14"/>
        <v>45</v>
      </c>
      <c r="V131" s="22"/>
      <c r="W131" s="22"/>
    </row>
    <row r="132" spans="1:23" s="4" customFormat="1" ht="57.75" customHeight="1">
      <c r="A132" s="116" t="s">
        <v>61</v>
      </c>
      <c r="B132" s="46"/>
      <c r="C132" s="36"/>
      <c r="D132" s="44"/>
      <c r="E132" s="56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258">
        <v>8311</v>
      </c>
      <c r="Q132" s="134">
        <v>831</v>
      </c>
      <c r="R132" s="134">
        <v>372</v>
      </c>
      <c r="S132" s="200">
        <f t="shared" si="12"/>
        <v>459</v>
      </c>
      <c r="T132" s="201">
        <f t="shared" si="13"/>
        <v>4</v>
      </c>
      <c r="U132" s="201">
        <f t="shared" si="14"/>
        <v>45</v>
      </c>
      <c r="V132" s="22"/>
      <c r="W132" s="22"/>
    </row>
    <row r="133" spans="1:23" s="4" customFormat="1" ht="59.25" customHeight="1">
      <c r="A133" s="115" t="s">
        <v>32</v>
      </c>
      <c r="B133" s="46"/>
      <c r="C133" s="36"/>
      <c r="D133" s="44"/>
      <c r="E133" s="56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262">
        <v>831</v>
      </c>
      <c r="Q133" s="82">
        <v>831</v>
      </c>
      <c r="R133" s="82">
        <v>372</v>
      </c>
      <c r="S133" s="182">
        <f t="shared" si="12"/>
        <v>459</v>
      </c>
      <c r="T133" s="199">
        <f t="shared" si="13"/>
        <v>45</v>
      </c>
      <c r="U133" s="199">
        <f t="shared" si="14"/>
        <v>45</v>
      </c>
      <c r="V133" s="22"/>
      <c r="W133" s="22"/>
    </row>
    <row r="134" spans="1:23" s="223" customFormat="1" ht="48" customHeight="1">
      <c r="A134" s="245" t="s">
        <v>230</v>
      </c>
      <c r="B134" s="292"/>
      <c r="C134" s="293"/>
      <c r="D134" s="294"/>
      <c r="E134" s="295"/>
      <c r="F134" s="296"/>
      <c r="G134" s="296"/>
      <c r="H134" s="296"/>
      <c r="I134" s="296"/>
      <c r="J134" s="296"/>
      <c r="K134" s="296"/>
      <c r="L134" s="296"/>
      <c r="M134" s="296"/>
      <c r="N134" s="296"/>
      <c r="O134" s="296"/>
      <c r="P134" s="269">
        <v>67395</v>
      </c>
      <c r="Q134" s="254">
        <v>75287</v>
      </c>
      <c r="R134" s="254">
        <v>32733</v>
      </c>
      <c r="S134" s="254">
        <f t="shared" si="12"/>
        <v>42554</v>
      </c>
      <c r="T134" s="173">
        <f t="shared" si="13"/>
        <v>49</v>
      </c>
      <c r="U134" s="173">
        <f t="shared" si="14"/>
        <v>43</v>
      </c>
      <c r="V134" s="272"/>
      <c r="W134" s="272"/>
    </row>
    <row r="135" spans="1:23" s="4" customFormat="1" ht="48" customHeight="1">
      <c r="A135" s="126" t="s">
        <v>62</v>
      </c>
      <c r="B135" s="46"/>
      <c r="C135" s="36"/>
      <c r="D135" s="44"/>
      <c r="E135" s="56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268">
        <v>43477</v>
      </c>
      <c r="Q135" s="85">
        <v>45723</v>
      </c>
      <c r="R135" s="85">
        <v>20875</v>
      </c>
      <c r="S135" s="196">
        <f t="shared" si="12"/>
        <v>24848</v>
      </c>
      <c r="T135" s="197">
        <f t="shared" si="13"/>
        <v>48</v>
      </c>
      <c r="U135" s="197">
        <f t="shared" si="14"/>
        <v>46</v>
      </c>
      <c r="V135" s="22"/>
      <c r="W135" s="22"/>
    </row>
    <row r="136" spans="1:23" s="4" customFormat="1" ht="48" customHeight="1">
      <c r="A136" s="122" t="s">
        <v>63</v>
      </c>
      <c r="B136" s="46"/>
      <c r="C136" s="36"/>
      <c r="D136" s="44"/>
      <c r="E136" s="56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258">
        <v>43477</v>
      </c>
      <c r="Q136" s="134">
        <v>45723</v>
      </c>
      <c r="R136" s="134">
        <v>20875</v>
      </c>
      <c r="S136" s="200">
        <f t="shared" si="12"/>
        <v>24848</v>
      </c>
      <c r="T136" s="201">
        <f t="shared" si="13"/>
        <v>48</v>
      </c>
      <c r="U136" s="201">
        <f t="shared" si="14"/>
        <v>46</v>
      </c>
      <c r="V136" s="22"/>
      <c r="W136" s="22"/>
    </row>
    <row r="137" spans="1:23" s="4" customFormat="1" ht="48" customHeight="1">
      <c r="A137" s="115" t="s">
        <v>26</v>
      </c>
      <c r="B137" s="46"/>
      <c r="C137" s="36"/>
      <c r="D137" s="44"/>
      <c r="E137" s="56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262">
        <v>43377</v>
      </c>
      <c r="Q137" s="82">
        <v>45623</v>
      </c>
      <c r="R137" s="104">
        <v>20875</v>
      </c>
      <c r="S137" s="182">
        <f t="shared" si="12"/>
        <v>24748</v>
      </c>
      <c r="T137" s="199">
        <f t="shared" si="13"/>
        <v>48</v>
      </c>
      <c r="U137" s="199">
        <f t="shared" si="14"/>
        <v>46</v>
      </c>
      <c r="V137" s="22"/>
      <c r="W137" s="22"/>
    </row>
    <row r="138" spans="1:23" s="4" customFormat="1" ht="48" customHeight="1">
      <c r="A138" s="34" t="s">
        <v>28</v>
      </c>
      <c r="B138" s="46"/>
      <c r="C138" s="36"/>
      <c r="D138" s="44"/>
      <c r="E138" s="56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262">
        <v>100</v>
      </c>
      <c r="Q138" s="82">
        <v>100</v>
      </c>
      <c r="R138" s="104">
        <v>0</v>
      </c>
      <c r="S138" s="182">
        <f t="shared" si="12"/>
        <v>100</v>
      </c>
      <c r="T138" s="199">
        <f t="shared" si="13"/>
        <v>0</v>
      </c>
      <c r="U138" s="199">
        <f t="shared" si="14"/>
        <v>0</v>
      </c>
      <c r="V138" s="22"/>
      <c r="W138" s="22"/>
    </row>
    <row r="139" spans="1:23" s="4" customFormat="1" ht="79.5" customHeight="1">
      <c r="A139" s="126" t="s">
        <v>64</v>
      </c>
      <c r="B139" s="46"/>
      <c r="C139" s="36"/>
      <c r="D139" s="44"/>
      <c r="E139" s="56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268">
        <v>11365</v>
      </c>
      <c r="Q139" s="85">
        <v>11415</v>
      </c>
      <c r="R139" s="85">
        <v>4107</v>
      </c>
      <c r="S139" s="196">
        <f t="shared" si="12"/>
        <v>7308</v>
      </c>
      <c r="T139" s="197">
        <f t="shared" si="13"/>
        <v>36</v>
      </c>
      <c r="U139" s="197">
        <f t="shared" si="14"/>
        <v>36</v>
      </c>
      <c r="V139" s="22"/>
      <c r="W139" s="22"/>
    </row>
    <row r="140" spans="1:23" s="4" customFormat="1" ht="75" customHeight="1">
      <c r="A140" s="122" t="s">
        <v>63</v>
      </c>
      <c r="B140" s="46"/>
      <c r="C140" s="36"/>
      <c r="D140" s="44"/>
      <c r="E140" s="56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258">
        <v>11365</v>
      </c>
      <c r="Q140" s="134">
        <v>11415</v>
      </c>
      <c r="R140" s="134">
        <v>4107</v>
      </c>
      <c r="S140" s="200">
        <f t="shared" si="12"/>
        <v>7308</v>
      </c>
      <c r="T140" s="201">
        <f t="shared" si="13"/>
        <v>36</v>
      </c>
      <c r="U140" s="201">
        <f t="shared" si="14"/>
        <v>36</v>
      </c>
      <c r="V140" s="22"/>
      <c r="W140" s="22"/>
    </row>
    <row r="141" spans="1:23" s="4" customFormat="1" ht="37.5" customHeight="1">
      <c r="A141" s="115" t="s">
        <v>26</v>
      </c>
      <c r="B141" s="46"/>
      <c r="C141" s="36"/>
      <c r="D141" s="44"/>
      <c r="E141" s="56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262">
        <v>11265</v>
      </c>
      <c r="Q141" s="82">
        <v>11315</v>
      </c>
      <c r="R141" s="82">
        <v>4107</v>
      </c>
      <c r="S141" s="182">
        <f t="shared" si="12"/>
        <v>7208</v>
      </c>
      <c r="T141" s="199">
        <f t="shared" si="13"/>
        <v>36</v>
      </c>
      <c r="U141" s="199">
        <f t="shared" si="14"/>
        <v>36</v>
      </c>
      <c r="V141" s="22"/>
      <c r="W141" s="22"/>
    </row>
    <row r="142" spans="1:23" s="4" customFormat="1" ht="37.5" customHeight="1">
      <c r="A142" s="115" t="s">
        <v>28</v>
      </c>
      <c r="B142" s="46"/>
      <c r="C142" s="36"/>
      <c r="D142" s="44"/>
      <c r="E142" s="56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262">
        <v>100</v>
      </c>
      <c r="Q142" s="82">
        <v>100</v>
      </c>
      <c r="R142" s="82">
        <v>0</v>
      </c>
      <c r="S142" s="182">
        <f t="shared" si="12"/>
        <v>100</v>
      </c>
      <c r="T142" s="199">
        <f t="shared" si="13"/>
        <v>0</v>
      </c>
      <c r="U142" s="199">
        <f t="shared" si="14"/>
        <v>0</v>
      </c>
      <c r="V142" s="22"/>
      <c r="W142" s="22"/>
    </row>
    <row r="143" spans="1:23" s="4" customFormat="1" ht="43.5" customHeight="1">
      <c r="A143" s="146" t="s">
        <v>106</v>
      </c>
      <c r="B143" s="46"/>
      <c r="C143" s="36"/>
      <c r="D143" s="44"/>
      <c r="E143" s="56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268">
        <v>2385</v>
      </c>
      <c r="Q143" s="268">
        <v>5982</v>
      </c>
      <c r="R143" s="268">
        <v>3418</v>
      </c>
      <c r="S143" s="196">
        <f t="shared" si="12"/>
        <v>2564</v>
      </c>
      <c r="T143" s="197">
        <f t="shared" si="13"/>
        <v>143</v>
      </c>
      <c r="U143" s="197">
        <f t="shared" si="14"/>
        <v>57</v>
      </c>
      <c r="V143" s="22"/>
      <c r="W143" s="22"/>
    </row>
    <row r="144" spans="1:23" s="4" customFormat="1" ht="84" customHeight="1">
      <c r="A144" s="147" t="s">
        <v>107</v>
      </c>
      <c r="B144" s="46"/>
      <c r="C144" s="36"/>
      <c r="D144" s="44"/>
      <c r="E144" s="56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258">
        <v>2368</v>
      </c>
      <c r="Q144" s="258">
        <v>5778</v>
      </c>
      <c r="R144" s="258">
        <v>3214</v>
      </c>
      <c r="S144" s="200">
        <f t="shared" si="12"/>
        <v>2564</v>
      </c>
      <c r="T144" s="201">
        <f t="shared" si="13"/>
        <v>136</v>
      </c>
      <c r="U144" s="201">
        <f t="shared" si="14"/>
        <v>56</v>
      </c>
      <c r="V144" s="22"/>
      <c r="W144" s="22"/>
    </row>
    <row r="145" spans="1:23" s="4" customFormat="1" ht="34.5" customHeight="1" hidden="1">
      <c r="A145" s="148" t="s">
        <v>208</v>
      </c>
      <c r="B145" s="46"/>
      <c r="C145" s="36"/>
      <c r="D145" s="44"/>
      <c r="E145" s="56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267">
        <v>0</v>
      </c>
      <c r="Q145" s="80">
        <v>89</v>
      </c>
      <c r="R145" s="80">
        <v>89</v>
      </c>
      <c r="S145" s="182">
        <f t="shared" si="12"/>
        <v>0</v>
      </c>
      <c r="T145" s="199">
        <v>0</v>
      </c>
      <c r="U145" s="199">
        <f t="shared" si="14"/>
        <v>100</v>
      </c>
      <c r="V145" s="22"/>
      <c r="W145" s="22"/>
    </row>
    <row r="146" spans="1:23" s="4" customFormat="1" ht="33" customHeight="1" hidden="1">
      <c r="A146" s="155" t="s">
        <v>118</v>
      </c>
      <c r="B146" s="46"/>
      <c r="C146" s="36"/>
      <c r="D146" s="44"/>
      <c r="E146" s="56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262">
        <v>2760</v>
      </c>
      <c r="Q146" s="80">
        <v>2760</v>
      </c>
      <c r="R146" s="80">
        <v>0</v>
      </c>
      <c r="S146" s="182">
        <f t="shared" si="12"/>
        <v>2760</v>
      </c>
      <c r="T146" s="199">
        <f t="shared" si="13"/>
        <v>0</v>
      </c>
      <c r="U146" s="199">
        <f t="shared" si="14"/>
        <v>0</v>
      </c>
      <c r="V146" s="22"/>
      <c r="W146" s="22"/>
    </row>
    <row r="147" spans="1:23" s="4" customFormat="1" ht="48.75" customHeight="1" hidden="1">
      <c r="A147" s="162" t="s">
        <v>151</v>
      </c>
      <c r="B147" s="46"/>
      <c r="C147" s="36"/>
      <c r="D147" s="44"/>
      <c r="E147" s="56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262">
        <v>996</v>
      </c>
      <c r="Q147" s="82">
        <v>996</v>
      </c>
      <c r="R147" s="80">
        <v>0</v>
      </c>
      <c r="S147" s="182">
        <f t="shared" si="12"/>
        <v>996</v>
      </c>
      <c r="T147" s="199">
        <f t="shared" si="13"/>
        <v>0</v>
      </c>
      <c r="U147" s="199">
        <f t="shared" si="14"/>
        <v>0</v>
      </c>
      <c r="V147" s="22"/>
      <c r="W147" s="22"/>
    </row>
    <row r="148" spans="1:23" s="4" customFormat="1" ht="48.75" customHeight="1" hidden="1">
      <c r="A148" s="148" t="s">
        <v>209</v>
      </c>
      <c r="B148" s="46"/>
      <c r="C148" s="36"/>
      <c r="D148" s="44"/>
      <c r="E148" s="56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262">
        <v>98782</v>
      </c>
      <c r="Q148" s="82">
        <v>98782</v>
      </c>
      <c r="R148" s="80">
        <v>0</v>
      </c>
      <c r="S148" s="182">
        <f t="shared" si="12"/>
        <v>98782</v>
      </c>
      <c r="T148" s="199">
        <f t="shared" si="13"/>
        <v>0</v>
      </c>
      <c r="U148" s="199">
        <f t="shared" si="14"/>
        <v>0</v>
      </c>
      <c r="V148" s="22"/>
      <c r="W148" s="22"/>
    </row>
    <row r="149" spans="1:23" s="4" customFormat="1" ht="48.75" customHeight="1" hidden="1">
      <c r="A149" s="172" t="s">
        <v>139</v>
      </c>
      <c r="B149" s="46"/>
      <c r="C149" s="36"/>
      <c r="D149" s="44"/>
      <c r="E149" s="56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262">
        <v>138</v>
      </c>
      <c r="Q149" s="82">
        <v>138</v>
      </c>
      <c r="R149" s="82">
        <v>0</v>
      </c>
      <c r="S149" s="182">
        <f t="shared" si="12"/>
        <v>138</v>
      </c>
      <c r="T149" s="199">
        <f t="shared" si="13"/>
        <v>0</v>
      </c>
      <c r="U149" s="199">
        <f t="shared" si="14"/>
        <v>0</v>
      </c>
      <c r="V149" s="22"/>
      <c r="W149" s="22"/>
    </row>
    <row r="150" spans="1:23" s="4" customFormat="1" ht="69.75" customHeight="1">
      <c r="A150" s="319" t="s">
        <v>118</v>
      </c>
      <c r="B150" s="46"/>
      <c r="C150" s="36"/>
      <c r="D150" s="44"/>
      <c r="E150" s="56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262">
        <v>1793</v>
      </c>
      <c r="Q150" s="82">
        <v>1793</v>
      </c>
      <c r="R150" s="82">
        <v>1685</v>
      </c>
      <c r="S150" s="182">
        <f t="shared" si="12"/>
        <v>108</v>
      </c>
      <c r="T150" s="199">
        <f t="shared" si="13"/>
        <v>94</v>
      </c>
      <c r="U150" s="199">
        <f t="shared" si="14"/>
        <v>94</v>
      </c>
      <c r="V150" s="22"/>
      <c r="W150" s="22"/>
    </row>
    <row r="151" spans="1:23" s="4" customFormat="1" ht="65.25" customHeight="1">
      <c r="A151" s="183" t="s">
        <v>151</v>
      </c>
      <c r="B151" s="46"/>
      <c r="C151" s="36"/>
      <c r="D151" s="44"/>
      <c r="E151" s="56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262">
        <v>575</v>
      </c>
      <c r="Q151" s="82">
        <v>55</v>
      </c>
      <c r="R151" s="82">
        <v>52</v>
      </c>
      <c r="S151" s="182">
        <f t="shared" si="12"/>
        <v>3</v>
      </c>
      <c r="T151" s="199">
        <f t="shared" si="13"/>
        <v>9</v>
      </c>
      <c r="U151" s="199">
        <f t="shared" si="14"/>
        <v>95</v>
      </c>
      <c r="V151" s="22"/>
      <c r="W151" s="22"/>
    </row>
    <row r="152" spans="1:23" s="4" customFormat="1" ht="87" customHeight="1">
      <c r="A152" s="183" t="s">
        <v>209</v>
      </c>
      <c r="B152" s="46"/>
      <c r="C152" s="36"/>
      <c r="D152" s="44"/>
      <c r="E152" s="56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262">
        <v>0</v>
      </c>
      <c r="Q152" s="82">
        <v>3910</v>
      </c>
      <c r="R152" s="82">
        <v>1462</v>
      </c>
      <c r="S152" s="182">
        <f t="shared" si="12"/>
        <v>2448</v>
      </c>
      <c r="T152" s="199">
        <v>0</v>
      </c>
      <c r="U152" s="199">
        <f t="shared" si="14"/>
        <v>37</v>
      </c>
      <c r="V152" s="22"/>
      <c r="W152" s="22"/>
    </row>
    <row r="153" spans="1:23" s="4" customFormat="1" ht="93" customHeight="1">
      <c r="A153" s="183" t="s">
        <v>231</v>
      </c>
      <c r="B153" s="46"/>
      <c r="C153" s="36"/>
      <c r="D153" s="44"/>
      <c r="E153" s="56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262">
        <v>0</v>
      </c>
      <c r="Q153" s="82">
        <v>19</v>
      </c>
      <c r="R153" s="82">
        <v>15</v>
      </c>
      <c r="S153" s="182">
        <f t="shared" si="12"/>
        <v>4</v>
      </c>
      <c r="T153" s="199">
        <v>0</v>
      </c>
      <c r="U153" s="199">
        <f t="shared" si="14"/>
        <v>79</v>
      </c>
      <c r="V153" s="22"/>
      <c r="W153" s="22"/>
    </row>
    <row r="154" spans="1:23" s="4" customFormat="1" ht="70.5" customHeight="1">
      <c r="A154" s="174" t="s">
        <v>140</v>
      </c>
      <c r="B154" s="46"/>
      <c r="C154" s="36"/>
      <c r="D154" s="44"/>
      <c r="E154" s="56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258">
        <v>17</v>
      </c>
      <c r="Q154" s="137">
        <v>204</v>
      </c>
      <c r="R154" s="137">
        <v>204</v>
      </c>
      <c r="S154" s="200">
        <f t="shared" si="12"/>
        <v>0</v>
      </c>
      <c r="T154" s="201">
        <f t="shared" si="13"/>
        <v>1200</v>
      </c>
      <c r="U154" s="201">
        <f t="shared" si="14"/>
        <v>100</v>
      </c>
      <c r="V154" s="22"/>
      <c r="W154" s="22"/>
    </row>
    <row r="155" spans="1:23" s="4" customFormat="1" ht="70.5" customHeight="1">
      <c r="A155" s="172" t="s">
        <v>261</v>
      </c>
      <c r="B155" s="46"/>
      <c r="C155" s="36"/>
      <c r="D155" s="44"/>
      <c r="E155" s="56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267">
        <v>0</v>
      </c>
      <c r="Q155" s="80">
        <v>102</v>
      </c>
      <c r="R155" s="80">
        <v>102</v>
      </c>
      <c r="S155" s="182">
        <f t="shared" si="12"/>
        <v>0</v>
      </c>
      <c r="T155" s="199">
        <v>0</v>
      </c>
      <c r="U155" s="199">
        <f t="shared" si="14"/>
        <v>100</v>
      </c>
      <c r="V155" s="22"/>
      <c r="W155" s="22"/>
    </row>
    <row r="156" spans="1:23" s="4" customFormat="1" ht="70.5" customHeight="1">
      <c r="A156" s="172" t="s">
        <v>262</v>
      </c>
      <c r="B156" s="46"/>
      <c r="C156" s="36"/>
      <c r="D156" s="44"/>
      <c r="E156" s="56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267">
        <v>0</v>
      </c>
      <c r="Q156" s="80">
        <v>102</v>
      </c>
      <c r="R156" s="80">
        <v>102</v>
      </c>
      <c r="S156" s="182">
        <f t="shared" si="12"/>
        <v>0</v>
      </c>
      <c r="T156" s="199">
        <v>0</v>
      </c>
      <c r="U156" s="199">
        <f t="shared" si="14"/>
        <v>100</v>
      </c>
      <c r="V156" s="22"/>
      <c r="W156" s="22"/>
    </row>
    <row r="157" spans="1:23" s="4" customFormat="1" ht="36" customHeight="1">
      <c r="A157" s="149" t="s">
        <v>141</v>
      </c>
      <c r="B157" s="46"/>
      <c r="C157" s="36"/>
      <c r="D157" s="44"/>
      <c r="E157" s="56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262">
        <v>6</v>
      </c>
      <c r="Q157" s="82">
        <v>0</v>
      </c>
      <c r="R157" s="82">
        <v>0</v>
      </c>
      <c r="S157" s="182">
        <f t="shared" si="12"/>
        <v>0</v>
      </c>
      <c r="T157" s="199">
        <f t="shared" si="13"/>
        <v>0</v>
      </c>
      <c r="U157" s="199">
        <v>0</v>
      </c>
      <c r="V157" s="22"/>
      <c r="W157" s="22"/>
    </row>
    <row r="158" spans="1:23" s="4" customFormat="1" ht="49.5" customHeight="1">
      <c r="A158" s="149" t="s">
        <v>142</v>
      </c>
      <c r="B158" s="46"/>
      <c r="C158" s="36"/>
      <c r="D158" s="44"/>
      <c r="E158" s="56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262">
        <v>11</v>
      </c>
      <c r="Q158" s="82">
        <v>0</v>
      </c>
      <c r="R158" s="82">
        <v>0</v>
      </c>
      <c r="S158" s="182">
        <f t="shared" si="12"/>
        <v>0</v>
      </c>
      <c r="T158" s="199">
        <f t="shared" si="13"/>
        <v>0</v>
      </c>
      <c r="U158" s="199">
        <v>0</v>
      </c>
      <c r="V158" s="22"/>
      <c r="W158" s="22"/>
    </row>
    <row r="159" spans="1:23" s="4" customFormat="1" ht="72.75" customHeight="1">
      <c r="A159" s="117" t="s">
        <v>65</v>
      </c>
      <c r="B159" s="46"/>
      <c r="C159" s="36"/>
      <c r="D159" s="44"/>
      <c r="E159" s="56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268">
        <v>10167</v>
      </c>
      <c r="Q159" s="81">
        <v>12167</v>
      </c>
      <c r="R159" s="81">
        <v>4333</v>
      </c>
      <c r="S159" s="196">
        <f t="shared" si="12"/>
        <v>7834</v>
      </c>
      <c r="T159" s="197">
        <f t="shared" si="13"/>
        <v>43</v>
      </c>
      <c r="U159" s="197">
        <f t="shared" si="14"/>
        <v>36</v>
      </c>
      <c r="V159" s="22"/>
      <c r="W159" s="22"/>
    </row>
    <row r="160" spans="1:23" s="171" customFormat="1" ht="72.75" customHeight="1">
      <c r="A160" s="122" t="s">
        <v>63</v>
      </c>
      <c r="B160" s="46"/>
      <c r="C160" s="36"/>
      <c r="D160" s="44"/>
      <c r="E160" s="56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258">
        <v>10167</v>
      </c>
      <c r="Q160" s="136">
        <v>12167</v>
      </c>
      <c r="R160" s="136">
        <v>4333</v>
      </c>
      <c r="S160" s="200">
        <f t="shared" si="12"/>
        <v>7834</v>
      </c>
      <c r="T160" s="201">
        <f t="shared" si="13"/>
        <v>43</v>
      </c>
      <c r="U160" s="201">
        <f t="shared" si="14"/>
        <v>36</v>
      </c>
      <c r="V160" s="170"/>
      <c r="W160" s="170"/>
    </row>
    <row r="161" spans="1:23" s="4" customFormat="1" ht="39.75" customHeight="1">
      <c r="A161" s="115" t="s">
        <v>26</v>
      </c>
      <c r="B161" s="46"/>
      <c r="C161" s="36"/>
      <c r="D161" s="44"/>
      <c r="E161" s="56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262">
        <v>10152</v>
      </c>
      <c r="Q161" s="86">
        <v>10152</v>
      </c>
      <c r="R161" s="80">
        <v>4333</v>
      </c>
      <c r="S161" s="182">
        <f t="shared" si="12"/>
        <v>5819</v>
      </c>
      <c r="T161" s="199">
        <f t="shared" si="13"/>
        <v>43</v>
      </c>
      <c r="U161" s="199">
        <f t="shared" si="14"/>
        <v>43</v>
      </c>
      <c r="V161" s="22"/>
      <c r="W161" s="22"/>
    </row>
    <row r="162" spans="1:23" s="4" customFormat="1" ht="45.75" customHeight="1">
      <c r="A162" s="115" t="s">
        <v>28</v>
      </c>
      <c r="B162" s="46"/>
      <c r="C162" s="36"/>
      <c r="D162" s="44"/>
      <c r="E162" s="56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262">
        <v>15</v>
      </c>
      <c r="Q162" s="86">
        <v>2015</v>
      </c>
      <c r="R162" s="104">
        <v>0</v>
      </c>
      <c r="S162" s="182">
        <f t="shared" si="12"/>
        <v>2015</v>
      </c>
      <c r="T162" s="199">
        <f t="shared" si="13"/>
        <v>0</v>
      </c>
      <c r="U162" s="199">
        <f t="shared" si="14"/>
        <v>0</v>
      </c>
      <c r="V162" s="22"/>
      <c r="W162" s="22"/>
    </row>
    <row r="163" spans="1:23" s="4" customFormat="1" ht="110.25" customHeight="1" hidden="1">
      <c r="A163" s="34" t="s">
        <v>28</v>
      </c>
      <c r="B163" s="46"/>
      <c r="C163" s="36"/>
      <c r="D163" s="44"/>
      <c r="E163" s="56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262">
        <v>15</v>
      </c>
      <c r="Q163" s="86">
        <v>15</v>
      </c>
      <c r="R163" s="104">
        <v>0</v>
      </c>
      <c r="S163" s="182">
        <f t="shared" si="12"/>
        <v>15</v>
      </c>
      <c r="T163" s="199">
        <f t="shared" si="13"/>
        <v>0</v>
      </c>
      <c r="U163" s="199">
        <f t="shared" si="14"/>
        <v>0</v>
      </c>
      <c r="V163" s="22"/>
      <c r="W163" s="22"/>
    </row>
    <row r="164" spans="1:23" s="4" customFormat="1" ht="66.75" customHeight="1">
      <c r="A164" s="245" t="s">
        <v>232</v>
      </c>
      <c r="B164" s="240"/>
      <c r="C164" s="241"/>
      <c r="D164" s="242"/>
      <c r="E164" s="243"/>
      <c r="F164" s="244"/>
      <c r="G164" s="244"/>
      <c r="H164" s="244"/>
      <c r="I164" s="244"/>
      <c r="J164" s="244"/>
      <c r="K164" s="244"/>
      <c r="L164" s="244"/>
      <c r="M164" s="244"/>
      <c r="N164" s="244"/>
      <c r="O164" s="244"/>
      <c r="P164" s="269">
        <v>65078</v>
      </c>
      <c r="Q164" s="269">
        <v>85038</v>
      </c>
      <c r="R164" s="269">
        <v>22855</v>
      </c>
      <c r="S164" s="231">
        <f t="shared" si="12"/>
        <v>62183</v>
      </c>
      <c r="T164" s="212">
        <f t="shared" si="13"/>
        <v>35</v>
      </c>
      <c r="U164" s="212">
        <f t="shared" si="14"/>
        <v>27</v>
      </c>
      <c r="V164" s="22"/>
      <c r="W164" s="22"/>
    </row>
    <row r="165" spans="1:23" s="4" customFormat="1" ht="54.75" customHeight="1">
      <c r="A165" s="198" t="s">
        <v>152</v>
      </c>
      <c r="B165" s="191"/>
      <c r="C165" s="192"/>
      <c r="D165" s="193"/>
      <c r="E165" s="194"/>
      <c r="F165" s="195"/>
      <c r="G165" s="195"/>
      <c r="H165" s="195"/>
      <c r="I165" s="195"/>
      <c r="J165" s="195"/>
      <c r="K165" s="195"/>
      <c r="L165" s="195"/>
      <c r="M165" s="195"/>
      <c r="N165" s="195"/>
      <c r="O165" s="195"/>
      <c r="P165" s="270">
        <f>P166</f>
        <v>5</v>
      </c>
      <c r="Q165" s="196">
        <f>Q166</f>
        <v>5</v>
      </c>
      <c r="R165" s="196">
        <v>2</v>
      </c>
      <c r="S165" s="196">
        <f t="shared" si="12"/>
        <v>3</v>
      </c>
      <c r="T165" s="197">
        <f t="shared" si="13"/>
        <v>40</v>
      </c>
      <c r="U165" s="197">
        <f t="shared" si="14"/>
        <v>40</v>
      </c>
      <c r="V165" s="22"/>
      <c r="W165" s="22"/>
    </row>
    <row r="166" spans="1:23" s="4" customFormat="1" ht="54" customHeight="1">
      <c r="A166" s="160" t="s">
        <v>153</v>
      </c>
      <c r="B166" s="191"/>
      <c r="C166" s="192"/>
      <c r="D166" s="193"/>
      <c r="E166" s="194"/>
      <c r="F166" s="195"/>
      <c r="G166" s="195"/>
      <c r="H166" s="195"/>
      <c r="I166" s="195"/>
      <c r="J166" s="195"/>
      <c r="K166" s="195"/>
      <c r="L166" s="195"/>
      <c r="M166" s="195"/>
      <c r="N166" s="195"/>
      <c r="O166" s="195"/>
      <c r="P166" s="271">
        <f>P167</f>
        <v>5</v>
      </c>
      <c r="Q166" s="200">
        <f>Q167</f>
        <v>5</v>
      </c>
      <c r="R166" s="200">
        <v>2</v>
      </c>
      <c r="S166" s="200">
        <f t="shared" si="12"/>
        <v>3</v>
      </c>
      <c r="T166" s="201">
        <f t="shared" si="13"/>
        <v>40</v>
      </c>
      <c r="U166" s="201">
        <f t="shared" si="14"/>
        <v>40</v>
      </c>
      <c r="V166" s="22"/>
      <c r="W166" s="22"/>
    </row>
    <row r="167" spans="1:23" s="4" customFormat="1" ht="72" customHeight="1">
      <c r="A167" s="172" t="s">
        <v>154</v>
      </c>
      <c r="B167" s="191"/>
      <c r="C167" s="192"/>
      <c r="D167" s="193"/>
      <c r="E167" s="194"/>
      <c r="F167" s="195"/>
      <c r="G167" s="195"/>
      <c r="H167" s="195"/>
      <c r="I167" s="195"/>
      <c r="J167" s="195"/>
      <c r="K167" s="195"/>
      <c r="L167" s="195"/>
      <c r="M167" s="195"/>
      <c r="N167" s="195"/>
      <c r="O167" s="195"/>
      <c r="P167" s="263">
        <v>5</v>
      </c>
      <c r="Q167" s="182">
        <v>5</v>
      </c>
      <c r="R167" s="182">
        <v>2</v>
      </c>
      <c r="S167" s="182">
        <f t="shared" si="12"/>
        <v>3</v>
      </c>
      <c r="T167" s="199">
        <f t="shared" si="13"/>
        <v>40</v>
      </c>
      <c r="U167" s="199">
        <f t="shared" si="14"/>
        <v>40</v>
      </c>
      <c r="V167" s="22"/>
      <c r="W167" s="22"/>
    </row>
    <row r="168" spans="1:23" s="4" customFormat="1" ht="59.25" customHeight="1">
      <c r="A168" s="126" t="s">
        <v>233</v>
      </c>
      <c r="B168" s="49"/>
      <c r="C168" s="27"/>
      <c r="D168" s="44"/>
      <c r="E168" s="50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268">
        <v>7635</v>
      </c>
      <c r="Q168" s="81">
        <v>7473</v>
      </c>
      <c r="R168" s="81">
        <v>6484</v>
      </c>
      <c r="S168" s="196">
        <f aca="true" t="shared" si="16" ref="S168:S223">Q168-R168</f>
        <v>989</v>
      </c>
      <c r="T168" s="197">
        <f aca="true" t="shared" si="17" ref="T168:T223">R168/P168*100</f>
        <v>85</v>
      </c>
      <c r="U168" s="197">
        <f aca="true" t="shared" si="18" ref="U168:U223">R168/Q168*100</f>
        <v>87</v>
      </c>
      <c r="V168" s="22"/>
      <c r="W168" s="22"/>
    </row>
    <row r="169" spans="1:23" s="4" customFormat="1" ht="60" customHeight="1">
      <c r="A169" s="326" t="s">
        <v>234</v>
      </c>
      <c r="B169" s="49"/>
      <c r="C169" s="27"/>
      <c r="D169" s="44"/>
      <c r="E169" s="50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258">
        <v>7635</v>
      </c>
      <c r="Q169" s="136">
        <v>7473</v>
      </c>
      <c r="R169" s="136">
        <v>6484</v>
      </c>
      <c r="S169" s="200">
        <f t="shared" si="16"/>
        <v>989</v>
      </c>
      <c r="T169" s="201">
        <f t="shared" si="17"/>
        <v>85</v>
      </c>
      <c r="U169" s="201">
        <f t="shared" si="18"/>
        <v>87</v>
      </c>
      <c r="V169" s="22"/>
      <c r="W169" s="22"/>
    </row>
    <row r="170" spans="1:23" s="4" customFormat="1" ht="54" customHeight="1">
      <c r="A170" s="115" t="s">
        <v>156</v>
      </c>
      <c r="B170" s="49"/>
      <c r="C170" s="27"/>
      <c r="D170" s="44"/>
      <c r="E170" s="50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262">
        <v>1758</v>
      </c>
      <c r="Q170" s="86">
        <v>1758</v>
      </c>
      <c r="R170" s="86">
        <v>1526</v>
      </c>
      <c r="S170" s="182">
        <f t="shared" si="16"/>
        <v>232</v>
      </c>
      <c r="T170" s="199">
        <f t="shared" si="17"/>
        <v>87</v>
      </c>
      <c r="U170" s="199">
        <f t="shared" si="18"/>
        <v>87</v>
      </c>
      <c r="V170" s="22"/>
      <c r="W170" s="22"/>
    </row>
    <row r="171" spans="1:23" s="4" customFormat="1" ht="67.5" customHeight="1">
      <c r="A171" s="184" t="s">
        <v>155</v>
      </c>
      <c r="B171" s="49"/>
      <c r="C171" s="27"/>
      <c r="D171" s="44"/>
      <c r="E171" s="50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262">
        <v>5877</v>
      </c>
      <c r="Q171" s="86">
        <v>5715</v>
      </c>
      <c r="R171" s="86">
        <v>1958</v>
      </c>
      <c r="S171" s="182">
        <f t="shared" si="16"/>
        <v>3757</v>
      </c>
      <c r="T171" s="199">
        <f t="shared" si="17"/>
        <v>33</v>
      </c>
      <c r="U171" s="199">
        <f t="shared" si="18"/>
        <v>34</v>
      </c>
      <c r="V171" s="22"/>
      <c r="W171" s="22"/>
    </row>
    <row r="172" spans="1:23" s="4" customFormat="1" ht="96.75" customHeight="1">
      <c r="A172" s="177" t="s">
        <v>235</v>
      </c>
      <c r="B172" s="49"/>
      <c r="C172" s="27"/>
      <c r="D172" s="44"/>
      <c r="E172" s="50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268">
        <v>13706</v>
      </c>
      <c r="Q172" s="103">
        <v>32630</v>
      </c>
      <c r="R172" s="103">
        <v>12162</v>
      </c>
      <c r="S172" s="196">
        <f t="shared" si="16"/>
        <v>20468</v>
      </c>
      <c r="T172" s="197">
        <f t="shared" si="17"/>
        <v>89</v>
      </c>
      <c r="U172" s="197">
        <f t="shared" si="18"/>
        <v>37</v>
      </c>
      <c r="V172" s="22"/>
      <c r="W172" s="22"/>
    </row>
    <row r="173" spans="1:23" s="4" customFormat="1" ht="89.25" customHeight="1">
      <c r="A173" s="174" t="s">
        <v>128</v>
      </c>
      <c r="B173" s="49"/>
      <c r="C173" s="27"/>
      <c r="D173" s="44"/>
      <c r="E173" s="50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258">
        <v>13705</v>
      </c>
      <c r="Q173" s="140">
        <v>32630</v>
      </c>
      <c r="R173" s="140">
        <v>12162</v>
      </c>
      <c r="S173" s="200">
        <f t="shared" si="16"/>
        <v>20468</v>
      </c>
      <c r="T173" s="201">
        <f t="shared" si="17"/>
        <v>89</v>
      </c>
      <c r="U173" s="201">
        <f t="shared" si="18"/>
        <v>37</v>
      </c>
      <c r="V173" s="22"/>
      <c r="W173" s="22"/>
    </row>
    <row r="174" spans="1:23" s="4" customFormat="1" ht="89.25" customHeight="1">
      <c r="A174" s="320" t="s">
        <v>236</v>
      </c>
      <c r="B174" s="49"/>
      <c r="C174" s="27"/>
      <c r="D174" s="44"/>
      <c r="E174" s="50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267">
        <v>734</v>
      </c>
      <c r="Q174" s="104">
        <v>28700</v>
      </c>
      <c r="R174" s="104">
        <v>9275</v>
      </c>
      <c r="S174" s="182">
        <f t="shared" si="16"/>
        <v>19425</v>
      </c>
      <c r="T174" s="199">
        <f t="shared" si="17"/>
        <v>1264</v>
      </c>
      <c r="U174" s="199">
        <f t="shared" si="18"/>
        <v>32</v>
      </c>
      <c r="V174" s="22"/>
      <c r="W174" s="22"/>
    </row>
    <row r="175" spans="1:23" s="4" customFormat="1" ht="92.25" customHeight="1">
      <c r="A175" s="320" t="s">
        <v>236</v>
      </c>
      <c r="B175" s="49"/>
      <c r="C175" s="27"/>
      <c r="D175" s="44"/>
      <c r="E175" s="50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262">
        <v>12971</v>
      </c>
      <c r="Q175" s="86">
        <v>3930</v>
      </c>
      <c r="R175" s="86">
        <v>2887</v>
      </c>
      <c r="S175" s="182">
        <f t="shared" si="16"/>
        <v>1043</v>
      </c>
      <c r="T175" s="199">
        <f t="shared" si="17"/>
        <v>22</v>
      </c>
      <c r="U175" s="199">
        <f t="shared" si="18"/>
        <v>73</v>
      </c>
      <c r="V175" s="22"/>
      <c r="W175" s="22"/>
    </row>
    <row r="176" spans="1:23" s="4" customFormat="1" ht="91.5" customHeight="1">
      <c r="A176" s="327" t="s">
        <v>237</v>
      </c>
      <c r="B176" s="49"/>
      <c r="C176" s="27"/>
      <c r="D176" s="44"/>
      <c r="E176" s="50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268">
        <v>41090</v>
      </c>
      <c r="Q176" s="81">
        <v>41090</v>
      </c>
      <c r="R176" s="81">
        <v>2801</v>
      </c>
      <c r="S176" s="196">
        <f t="shared" si="16"/>
        <v>38289</v>
      </c>
      <c r="T176" s="197">
        <f t="shared" si="17"/>
        <v>7</v>
      </c>
      <c r="U176" s="197">
        <f t="shared" si="18"/>
        <v>7</v>
      </c>
      <c r="V176" s="22"/>
      <c r="W176" s="22"/>
    </row>
    <row r="177" spans="1:23" s="4" customFormat="1" ht="60.75" customHeight="1">
      <c r="A177" s="158" t="s">
        <v>110</v>
      </c>
      <c r="B177" s="49"/>
      <c r="C177" s="27"/>
      <c r="D177" s="44"/>
      <c r="E177" s="50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258">
        <v>37892</v>
      </c>
      <c r="Q177" s="258">
        <v>37892</v>
      </c>
      <c r="R177" s="258">
        <f>R181+R182+R183</f>
        <v>0</v>
      </c>
      <c r="S177" s="200">
        <f t="shared" si="16"/>
        <v>37892</v>
      </c>
      <c r="T177" s="201">
        <f t="shared" si="17"/>
        <v>0</v>
      </c>
      <c r="U177" s="201">
        <v>0</v>
      </c>
      <c r="V177" s="22"/>
      <c r="W177" s="22"/>
    </row>
    <row r="178" spans="1:23" s="4" customFormat="1" ht="91.5" customHeight="1" hidden="1">
      <c r="A178" s="145" t="s">
        <v>111</v>
      </c>
      <c r="B178" s="49"/>
      <c r="C178" s="27"/>
      <c r="D178" s="44"/>
      <c r="E178" s="50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262"/>
      <c r="Q178" s="80">
        <v>350</v>
      </c>
      <c r="R178" s="86">
        <v>0</v>
      </c>
      <c r="S178" s="200">
        <f t="shared" si="16"/>
        <v>350</v>
      </c>
      <c r="T178" s="201" t="e">
        <f t="shared" si="17"/>
        <v>#DIV/0!</v>
      </c>
      <c r="U178" s="201">
        <f t="shared" si="18"/>
        <v>0</v>
      </c>
      <c r="V178" s="22"/>
      <c r="W178" s="22"/>
    </row>
    <row r="179" spans="1:23" s="4" customFormat="1" ht="79.5" customHeight="1">
      <c r="A179" s="328" t="s">
        <v>119</v>
      </c>
      <c r="B179" s="49"/>
      <c r="C179" s="27"/>
      <c r="D179" s="44"/>
      <c r="E179" s="50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262">
        <v>303</v>
      </c>
      <c r="Q179" s="80">
        <v>303</v>
      </c>
      <c r="R179" s="86">
        <v>0</v>
      </c>
      <c r="S179" s="182">
        <f t="shared" si="16"/>
        <v>303</v>
      </c>
      <c r="T179" s="199">
        <f t="shared" si="17"/>
        <v>0</v>
      </c>
      <c r="U179" s="199">
        <f t="shared" si="18"/>
        <v>0</v>
      </c>
      <c r="V179" s="22"/>
      <c r="W179" s="22"/>
    </row>
    <row r="180" spans="1:23" s="4" customFormat="1" ht="91.5" customHeight="1">
      <c r="A180" s="328" t="s">
        <v>112</v>
      </c>
      <c r="B180" s="49"/>
      <c r="C180" s="27"/>
      <c r="D180" s="44"/>
      <c r="E180" s="50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262">
        <v>37289</v>
      </c>
      <c r="Q180" s="80">
        <v>37589</v>
      </c>
      <c r="R180" s="86">
        <v>0</v>
      </c>
      <c r="S180" s="182">
        <f t="shared" si="16"/>
        <v>37589</v>
      </c>
      <c r="T180" s="199">
        <f t="shared" si="17"/>
        <v>0</v>
      </c>
      <c r="U180" s="199">
        <f t="shared" si="18"/>
        <v>0</v>
      </c>
      <c r="V180" s="22"/>
      <c r="W180" s="22"/>
    </row>
    <row r="181" spans="1:23" s="4" customFormat="1" ht="48" customHeight="1">
      <c r="A181" s="329" t="s">
        <v>238</v>
      </c>
      <c r="B181" s="49"/>
      <c r="C181" s="27"/>
      <c r="D181" s="44"/>
      <c r="E181" s="50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30">
        <v>100</v>
      </c>
      <c r="Q181" s="330">
        <v>100</v>
      </c>
      <c r="R181" s="330">
        <v>0</v>
      </c>
      <c r="S181" s="200">
        <f t="shared" si="16"/>
        <v>100</v>
      </c>
      <c r="T181" s="201">
        <v>0</v>
      </c>
      <c r="U181" s="201">
        <v>0</v>
      </c>
      <c r="V181" s="22"/>
      <c r="W181" s="22"/>
    </row>
    <row r="182" spans="1:23" s="4" customFormat="1" ht="48" customHeight="1">
      <c r="A182" s="331" t="s">
        <v>120</v>
      </c>
      <c r="B182" s="49"/>
      <c r="C182" s="27"/>
      <c r="D182" s="44"/>
      <c r="E182" s="50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290">
        <v>100</v>
      </c>
      <c r="Q182" s="290">
        <v>100</v>
      </c>
      <c r="R182" s="290">
        <v>0</v>
      </c>
      <c r="S182" s="182">
        <f t="shared" si="16"/>
        <v>100</v>
      </c>
      <c r="T182" s="199">
        <v>0</v>
      </c>
      <c r="U182" s="199">
        <v>0</v>
      </c>
      <c r="V182" s="22"/>
      <c r="W182" s="22"/>
    </row>
    <row r="183" spans="1:23" s="4" customFormat="1" ht="72" customHeight="1" hidden="1">
      <c r="A183" s="159"/>
      <c r="B183" s="49"/>
      <c r="C183" s="27"/>
      <c r="D183" s="44"/>
      <c r="E183" s="50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262">
        <v>959</v>
      </c>
      <c r="Q183" s="80">
        <v>0</v>
      </c>
      <c r="R183" s="86">
        <v>0</v>
      </c>
      <c r="S183" s="182">
        <f t="shared" si="16"/>
        <v>0</v>
      </c>
      <c r="T183" s="199">
        <f t="shared" si="17"/>
        <v>0</v>
      </c>
      <c r="U183" s="199">
        <v>0</v>
      </c>
      <c r="V183" s="22"/>
      <c r="W183" s="22"/>
    </row>
    <row r="184" spans="1:23" s="4" customFormat="1" ht="72" customHeight="1" hidden="1">
      <c r="A184" s="172"/>
      <c r="B184" s="49"/>
      <c r="C184" s="27"/>
      <c r="D184" s="44"/>
      <c r="E184" s="50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262"/>
      <c r="Q184" s="80">
        <v>836</v>
      </c>
      <c r="R184" s="86">
        <v>836</v>
      </c>
      <c r="S184" s="196">
        <f t="shared" si="16"/>
        <v>0</v>
      </c>
      <c r="T184" s="197" t="e">
        <f t="shared" si="17"/>
        <v>#DIV/0!</v>
      </c>
      <c r="U184" s="197">
        <f t="shared" si="18"/>
        <v>100</v>
      </c>
      <c r="V184" s="22"/>
      <c r="W184" s="22"/>
    </row>
    <row r="185" spans="1:23" s="4" customFormat="1" ht="72" customHeight="1" hidden="1">
      <c r="A185" s="165"/>
      <c r="B185" s="49"/>
      <c r="C185" s="27"/>
      <c r="D185" s="44"/>
      <c r="E185" s="50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262"/>
      <c r="Q185" s="137">
        <f>Q186</f>
        <v>1000</v>
      </c>
      <c r="R185" s="137">
        <f>R186</f>
        <v>0</v>
      </c>
      <c r="S185" s="196">
        <f t="shared" si="16"/>
        <v>1000</v>
      </c>
      <c r="T185" s="197" t="e">
        <f t="shared" si="17"/>
        <v>#DIV/0!</v>
      </c>
      <c r="U185" s="197">
        <f t="shared" si="18"/>
        <v>0</v>
      </c>
      <c r="V185" s="22"/>
      <c r="W185" s="22"/>
    </row>
    <row r="186" spans="1:23" s="4" customFormat="1" ht="72" customHeight="1" hidden="1">
      <c r="A186" s="164"/>
      <c r="B186" s="49"/>
      <c r="C186" s="27"/>
      <c r="D186" s="44"/>
      <c r="E186" s="50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262"/>
      <c r="Q186" s="80">
        <v>1000</v>
      </c>
      <c r="R186" s="86">
        <v>0</v>
      </c>
      <c r="S186" s="196">
        <f t="shared" si="16"/>
        <v>1000</v>
      </c>
      <c r="T186" s="197" t="e">
        <f t="shared" si="17"/>
        <v>#DIV/0!</v>
      </c>
      <c r="U186" s="197">
        <f t="shared" si="18"/>
        <v>0</v>
      </c>
      <c r="V186" s="22"/>
      <c r="W186" s="22"/>
    </row>
    <row r="187" spans="1:23" s="4" customFormat="1" ht="72" customHeight="1" hidden="1">
      <c r="A187" s="178"/>
      <c r="B187" s="49"/>
      <c r="C187" s="27"/>
      <c r="D187" s="44"/>
      <c r="E187" s="50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258" t="e">
        <f>#REF!</f>
        <v>#REF!</v>
      </c>
      <c r="Q187" s="137" t="e">
        <f>#REF!</f>
        <v>#REF!</v>
      </c>
      <c r="R187" s="137" t="e">
        <f>#REF!</f>
        <v>#REF!</v>
      </c>
      <c r="S187" s="200" t="e">
        <f t="shared" si="16"/>
        <v>#REF!</v>
      </c>
      <c r="T187" s="201" t="e">
        <f t="shared" si="17"/>
        <v>#REF!</v>
      </c>
      <c r="U187" s="201" t="e">
        <f t="shared" si="18"/>
        <v>#REF!</v>
      </c>
      <c r="V187" s="22"/>
      <c r="W187" s="22"/>
    </row>
    <row r="188" spans="1:23" s="4" customFormat="1" ht="54.75" customHeight="1">
      <c r="A188" s="176" t="s">
        <v>126</v>
      </c>
      <c r="B188" s="49"/>
      <c r="C188" s="27"/>
      <c r="D188" s="44"/>
      <c r="E188" s="50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258">
        <v>3098</v>
      </c>
      <c r="Q188" s="137">
        <v>3098</v>
      </c>
      <c r="R188" s="137">
        <v>2802</v>
      </c>
      <c r="S188" s="200">
        <f t="shared" si="16"/>
        <v>296</v>
      </c>
      <c r="T188" s="201">
        <f t="shared" si="17"/>
        <v>90</v>
      </c>
      <c r="U188" s="201">
        <f t="shared" si="18"/>
        <v>90</v>
      </c>
      <c r="V188" s="22"/>
      <c r="W188" s="22"/>
    </row>
    <row r="189" spans="1:23" s="4" customFormat="1" ht="63.75" customHeight="1">
      <c r="A189" s="175" t="s">
        <v>127</v>
      </c>
      <c r="B189" s="49"/>
      <c r="C189" s="27"/>
      <c r="D189" s="44"/>
      <c r="E189" s="50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262">
        <v>3005</v>
      </c>
      <c r="Q189" s="80">
        <v>3005</v>
      </c>
      <c r="R189" s="86">
        <v>2715</v>
      </c>
      <c r="S189" s="182">
        <f t="shared" si="16"/>
        <v>290</v>
      </c>
      <c r="T189" s="199">
        <v>0</v>
      </c>
      <c r="U189" s="199">
        <f t="shared" si="18"/>
        <v>90</v>
      </c>
      <c r="V189" s="22"/>
      <c r="W189" s="22"/>
    </row>
    <row r="190" spans="1:23" s="4" customFormat="1" ht="60.75" customHeight="1">
      <c r="A190" s="175" t="s">
        <v>143</v>
      </c>
      <c r="B190" s="49"/>
      <c r="C190" s="27"/>
      <c r="D190" s="44"/>
      <c r="E190" s="50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262">
        <v>93</v>
      </c>
      <c r="Q190" s="80">
        <v>93</v>
      </c>
      <c r="R190" s="86">
        <v>87</v>
      </c>
      <c r="S190" s="182">
        <f t="shared" si="16"/>
        <v>6</v>
      </c>
      <c r="T190" s="199">
        <f t="shared" si="17"/>
        <v>94</v>
      </c>
      <c r="U190" s="199">
        <f t="shared" si="18"/>
        <v>94</v>
      </c>
      <c r="V190" s="22"/>
      <c r="W190" s="22"/>
    </row>
    <row r="191" spans="1:23" s="4" customFormat="1" ht="33.75" customHeight="1">
      <c r="A191" s="202" t="s">
        <v>157</v>
      </c>
      <c r="B191" s="49"/>
      <c r="C191" s="27"/>
      <c r="D191" s="44"/>
      <c r="E191" s="50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268">
        <v>2643</v>
      </c>
      <c r="Q191" s="81">
        <v>3840</v>
      </c>
      <c r="R191" s="81">
        <v>1405</v>
      </c>
      <c r="S191" s="196">
        <f t="shared" si="16"/>
        <v>2435</v>
      </c>
      <c r="T191" s="197">
        <f t="shared" si="17"/>
        <v>53</v>
      </c>
      <c r="U191" s="197">
        <f t="shared" si="18"/>
        <v>37</v>
      </c>
      <c r="V191" s="22"/>
      <c r="W191" s="22"/>
    </row>
    <row r="192" spans="1:23" s="4" customFormat="1" ht="57" customHeight="1">
      <c r="A192" s="116" t="s">
        <v>263</v>
      </c>
      <c r="B192" s="49"/>
      <c r="C192" s="27"/>
      <c r="D192" s="44"/>
      <c r="E192" s="50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258">
        <v>0</v>
      </c>
      <c r="Q192" s="140">
        <v>1197</v>
      </c>
      <c r="R192" s="140">
        <v>300</v>
      </c>
      <c r="S192" s="200">
        <f t="shared" si="16"/>
        <v>897</v>
      </c>
      <c r="T192" s="201">
        <v>0</v>
      </c>
      <c r="U192" s="201">
        <f t="shared" si="18"/>
        <v>25</v>
      </c>
      <c r="V192" s="22"/>
      <c r="W192" s="22"/>
    </row>
    <row r="193" spans="1:23" s="4" customFormat="1" ht="96" customHeight="1">
      <c r="A193" s="339" t="s">
        <v>264</v>
      </c>
      <c r="B193" s="49"/>
      <c r="C193" s="27"/>
      <c r="D193" s="44"/>
      <c r="E193" s="50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267">
        <v>0</v>
      </c>
      <c r="Q193" s="104">
        <v>1197</v>
      </c>
      <c r="R193" s="104">
        <v>300</v>
      </c>
      <c r="S193" s="182">
        <f t="shared" si="16"/>
        <v>897</v>
      </c>
      <c r="T193" s="199">
        <v>0</v>
      </c>
      <c r="U193" s="199">
        <f t="shared" si="18"/>
        <v>25</v>
      </c>
      <c r="V193" s="22"/>
      <c r="W193" s="22"/>
    </row>
    <row r="194" spans="1:23" s="4" customFormat="1" ht="54.75" customHeight="1">
      <c r="A194" s="127" t="s">
        <v>66</v>
      </c>
      <c r="B194" s="49"/>
      <c r="C194" s="27"/>
      <c r="D194" s="44"/>
      <c r="E194" s="50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258">
        <v>2643</v>
      </c>
      <c r="Q194" s="140">
        <v>2643</v>
      </c>
      <c r="R194" s="140">
        <v>1105</v>
      </c>
      <c r="S194" s="200">
        <f t="shared" si="16"/>
        <v>1538</v>
      </c>
      <c r="T194" s="201">
        <f t="shared" si="17"/>
        <v>42</v>
      </c>
      <c r="U194" s="201">
        <f t="shared" si="18"/>
        <v>42</v>
      </c>
      <c r="V194" s="22"/>
      <c r="W194" s="22"/>
    </row>
    <row r="195" spans="1:23" s="4" customFormat="1" ht="63" customHeight="1">
      <c r="A195" s="128" t="s">
        <v>67</v>
      </c>
      <c r="B195" s="49"/>
      <c r="C195" s="27"/>
      <c r="D195" s="44"/>
      <c r="E195" s="50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262">
        <v>2643</v>
      </c>
      <c r="Q195" s="86">
        <v>2643</v>
      </c>
      <c r="R195" s="86">
        <v>1105</v>
      </c>
      <c r="S195" s="182">
        <f t="shared" si="16"/>
        <v>1538</v>
      </c>
      <c r="T195" s="199">
        <f t="shared" si="17"/>
        <v>42</v>
      </c>
      <c r="U195" s="199">
        <f t="shared" si="18"/>
        <v>42</v>
      </c>
      <c r="V195" s="22"/>
      <c r="W195" s="22"/>
    </row>
    <row r="196" spans="1:23" s="4" customFormat="1" ht="84" customHeight="1">
      <c r="A196" s="245" t="s">
        <v>68</v>
      </c>
      <c r="B196" s="246"/>
      <c r="C196" s="247"/>
      <c r="D196" s="242"/>
      <c r="E196" s="248"/>
      <c r="F196" s="244"/>
      <c r="G196" s="244"/>
      <c r="H196" s="244"/>
      <c r="I196" s="244"/>
      <c r="J196" s="244"/>
      <c r="K196" s="244"/>
      <c r="L196" s="244"/>
      <c r="M196" s="244"/>
      <c r="N196" s="244"/>
      <c r="O196" s="244"/>
      <c r="P196" s="269">
        <v>1500</v>
      </c>
      <c r="Q196" s="231">
        <v>3702</v>
      </c>
      <c r="R196" s="231">
        <v>601</v>
      </c>
      <c r="S196" s="231">
        <f t="shared" si="16"/>
        <v>3101</v>
      </c>
      <c r="T196" s="212">
        <f t="shared" si="17"/>
        <v>40</v>
      </c>
      <c r="U196" s="212">
        <f t="shared" si="18"/>
        <v>16</v>
      </c>
      <c r="V196" s="20"/>
      <c r="W196" s="22"/>
    </row>
    <row r="197" spans="1:23" s="4" customFormat="1" ht="60" customHeight="1">
      <c r="A197" s="125" t="s">
        <v>69</v>
      </c>
      <c r="B197" s="49"/>
      <c r="C197" s="27"/>
      <c r="D197" s="44"/>
      <c r="E197" s="50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268">
        <v>1500</v>
      </c>
      <c r="Q197" s="81">
        <v>3702</v>
      </c>
      <c r="R197" s="81">
        <v>601</v>
      </c>
      <c r="S197" s="196">
        <f t="shared" si="16"/>
        <v>3101</v>
      </c>
      <c r="T197" s="197">
        <f t="shared" si="17"/>
        <v>40</v>
      </c>
      <c r="U197" s="197">
        <f t="shared" si="18"/>
        <v>16</v>
      </c>
      <c r="V197" s="20"/>
      <c r="W197" s="22"/>
    </row>
    <row r="198" spans="1:23" s="3" customFormat="1" ht="57.75" customHeight="1">
      <c r="A198" s="129" t="s">
        <v>70</v>
      </c>
      <c r="B198" s="49"/>
      <c r="C198" s="27"/>
      <c r="D198" s="44"/>
      <c r="E198" s="50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258">
        <v>1500</v>
      </c>
      <c r="Q198" s="136">
        <v>3702</v>
      </c>
      <c r="R198" s="136">
        <v>601</v>
      </c>
      <c r="S198" s="200">
        <f t="shared" si="16"/>
        <v>3101</v>
      </c>
      <c r="T198" s="201">
        <f t="shared" si="17"/>
        <v>40</v>
      </c>
      <c r="U198" s="201">
        <f t="shared" si="18"/>
        <v>16</v>
      </c>
      <c r="V198" s="20"/>
      <c r="W198" s="22"/>
    </row>
    <row r="199" spans="1:23" s="4" customFormat="1" ht="43.5" customHeight="1">
      <c r="A199" s="128" t="s">
        <v>71</v>
      </c>
      <c r="B199" s="49"/>
      <c r="C199" s="27"/>
      <c r="D199" s="44"/>
      <c r="E199" s="50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262">
        <v>1500</v>
      </c>
      <c r="Q199" s="86">
        <v>3702</v>
      </c>
      <c r="R199" s="104">
        <v>601</v>
      </c>
      <c r="S199" s="182">
        <f t="shared" si="16"/>
        <v>3101</v>
      </c>
      <c r="T199" s="199">
        <f t="shared" si="17"/>
        <v>40</v>
      </c>
      <c r="U199" s="199">
        <f t="shared" si="18"/>
        <v>16</v>
      </c>
      <c r="V199" s="20"/>
      <c r="W199" s="22"/>
    </row>
    <row r="200" spans="1:23" s="4" customFormat="1" ht="56.25" customHeight="1">
      <c r="A200" s="297" t="s">
        <v>239</v>
      </c>
      <c r="B200" s="298"/>
      <c r="C200" s="299"/>
      <c r="D200" s="300"/>
      <c r="E200" s="301"/>
      <c r="F200" s="302"/>
      <c r="G200" s="302"/>
      <c r="H200" s="302"/>
      <c r="I200" s="302"/>
      <c r="J200" s="302"/>
      <c r="K200" s="302"/>
      <c r="L200" s="302"/>
      <c r="M200" s="302"/>
      <c r="N200" s="302"/>
      <c r="O200" s="302"/>
      <c r="P200" s="303">
        <v>300</v>
      </c>
      <c r="Q200" s="303">
        <v>300</v>
      </c>
      <c r="R200" s="303">
        <v>39</v>
      </c>
      <c r="S200" s="304">
        <f t="shared" si="16"/>
        <v>261</v>
      </c>
      <c r="T200" s="305">
        <f t="shared" si="17"/>
        <v>13</v>
      </c>
      <c r="U200" s="305">
        <f t="shared" si="18"/>
        <v>13</v>
      </c>
      <c r="V200" s="20"/>
      <c r="W200" s="22"/>
    </row>
    <row r="201" spans="1:23" s="4" customFormat="1" ht="62.25" customHeight="1">
      <c r="A201" s="65" t="s">
        <v>240</v>
      </c>
      <c r="B201" s="49"/>
      <c r="C201" s="27"/>
      <c r="D201" s="44"/>
      <c r="E201" s="50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268">
        <v>300</v>
      </c>
      <c r="Q201" s="268">
        <v>300</v>
      </c>
      <c r="R201" s="268">
        <v>39</v>
      </c>
      <c r="S201" s="206">
        <f t="shared" si="16"/>
        <v>261</v>
      </c>
      <c r="T201" s="291">
        <f t="shared" si="17"/>
        <v>13</v>
      </c>
      <c r="U201" s="291">
        <f t="shared" si="18"/>
        <v>13</v>
      </c>
      <c r="V201" s="20"/>
      <c r="W201" s="22"/>
    </row>
    <row r="202" spans="1:23" s="4" customFormat="1" ht="76.5" customHeight="1">
      <c r="A202" s="156" t="s">
        <v>210</v>
      </c>
      <c r="B202" s="49"/>
      <c r="C202" s="27"/>
      <c r="D202" s="44"/>
      <c r="E202" s="50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258">
        <v>300</v>
      </c>
      <c r="Q202" s="258">
        <v>300</v>
      </c>
      <c r="R202" s="258">
        <v>39</v>
      </c>
      <c r="S202" s="200">
        <f t="shared" si="16"/>
        <v>261</v>
      </c>
      <c r="T202" s="201">
        <f t="shared" si="17"/>
        <v>13</v>
      </c>
      <c r="U202" s="201">
        <f t="shared" si="18"/>
        <v>13</v>
      </c>
      <c r="V202" s="20"/>
      <c r="W202" s="22"/>
    </row>
    <row r="203" spans="1:23" s="4" customFormat="1" ht="61.5" customHeight="1">
      <c r="A203" s="148" t="s">
        <v>211</v>
      </c>
      <c r="B203" s="49"/>
      <c r="C203" s="27"/>
      <c r="D203" s="44"/>
      <c r="E203" s="50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262">
        <v>300</v>
      </c>
      <c r="Q203" s="86">
        <v>300</v>
      </c>
      <c r="R203" s="104">
        <v>39</v>
      </c>
      <c r="S203" s="182">
        <f t="shared" si="16"/>
        <v>261</v>
      </c>
      <c r="T203" s="199">
        <f t="shared" si="17"/>
        <v>13</v>
      </c>
      <c r="U203" s="199">
        <f t="shared" si="18"/>
        <v>13</v>
      </c>
      <c r="V203" s="20"/>
      <c r="W203" s="22"/>
    </row>
    <row r="204" spans="1:23" s="4" customFormat="1" ht="51" customHeight="1">
      <c r="A204" s="251" t="s">
        <v>241</v>
      </c>
      <c r="B204" s="246"/>
      <c r="C204" s="247"/>
      <c r="D204" s="242"/>
      <c r="E204" s="248"/>
      <c r="F204" s="244"/>
      <c r="G204" s="244"/>
      <c r="H204" s="244"/>
      <c r="I204" s="244"/>
      <c r="J204" s="244"/>
      <c r="K204" s="244"/>
      <c r="L204" s="244"/>
      <c r="M204" s="244"/>
      <c r="N204" s="244"/>
      <c r="O204" s="244"/>
      <c r="P204" s="269">
        <v>11865</v>
      </c>
      <c r="Q204" s="231">
        <v>16084</v>
      </c>
      <c r="R204" s="231">
        <v>6977</v>
      </c>
      <c r="S204" s="231">
        <f t="shared" si="16"/>
        <v>9107</v>
      </c>
      <c r="T204" s="212">
        <f t="shared" si="17"/>
        <v>59</v>
      </c>
      <c r="U204" s="212">
        <f t="shared" si="18"/>
        <v>43</v>
      </c>
      <c r="V204" s="20"/>
      <c r="W204" s="22"/>
    </row>
    <row r="205" spans="1:23" s="4" customFormat="1" ht="57.75" customHeight="1">
      <c r="A205" s="130" t="s">
        <v>72</v>
      </c>
      <c r="B205" s="49"/>
      <c r="C205" s="27"/>
      <c r="D205" s="44"/>
      <c r="E205" s="50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268">
        <v>11865</v>
      </c>
      <c r="Q205" s="268">
        <v>16084</v>
      </c>
      <c r="R205" s="268">
        <v>6977</v>
      </c>
      <c r="S205" s="196">
        <f t="shared" si="16"/>
        <v>9107</v>
      </c>
      <c r="T205" s="197">
        <f t="shared" si="17"/>
        <v>59</v>
      </c>
      <c r="U205" s="197">
        <f t="shared" si="18"/>
        <v>43</v>
      </c>
      <c r="V205" s="20"/>
      <c r="W205" s="22"/>
    </row>
    <row r="206" spans="1:23" s="4" customFormat="1" ht="57.75" customHeight="1">
      <c r="A206" s="156" t="s">
        <v>265</v>
      </c>
      <c r="B206" s="49"/>
      <c r="C206" s="27"/>
      <c r="D206" s="44"/>
      <c r="E206" s="50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258">
        <v>0</v>
      </c>
      <c r="Q206" s="258">
        <v>752</v>
      </c>
      <c r="R206" s="258">
        <v>752</v>
      </c>
      <c r="S206" s="200">
        <f t="shared" si="16"/>
        <v>0</v>
      </c>
      <c r="T206" s="201">
        <v>0</v>
      </c>
      <c r="U206" s="201">
        <f t="shared" si="18"/>
        <v>100</v>
      </c>
      <c r="V206" s="20"/>
      <c r="W206" s="22"/>
    </row>
    <row r="207" spans="1:23" s="4" customFormat="1" ht="57.75" customHeight="1">
      <c r="A207" s="58" t="s">
        <v>266</v>
      </c>
      <c r="B207" s="49"/>
      <c r="C207" s="27"/>
      <c r="D207" s="44"/>
      <c r="E207" s="50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267">
        <v>0</v>
      </c>
      <c r="Q207" s="267">
        <v>752</v>
      </c>
      <c r="R207" s="267">
        <v>752</v>
      </c>
      <c r="S207" s="182">
        <f t="shared" si="16"/>
        <v>0</v>
      </c>
      <c r="T207" s="199">
        <v>0</v>
      </c>
      <c r="U207" s="199">
        <f t="shared" si="18"/>
        <v>100</v>
      </c>
      <c r="V207" s="20"/>
      <c r="W207" s="22"/>
    </row>
    <row r="208" spans="1:23" s="4" customFormat="1" ht="48" customHeight="1">
      <c r="A208" s="181" t="s">
        <v>144</v>
      </c>
      <c r="B208" s="49"/>
      <c r="C208" s="27"/>
      <c r="D208" s="44"/>
      <c r="E208" s="50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258">
        <v>5469</v>
      </c>
      <c r="Q208" s="258">
        <v>5285</v>
      </c>
      <c r="R208" s="258">
        <v>675</v>
      </c>
      <c r="S208" s="200">
        <f t="shared" si="16"/>
        <v>4610</v>
      </c>
      <c r="T208" s="197">
        <f t="shared" si="17"/>
        <v>12</v>
      </c>
      <c r="U208" s="201">
        <f t="shared" si="18"/>
        <v>13</v>
      </c>
      <c r="V208" s="20"/>
      <c r="W208" s="22"/>
    </row>
    <row r="209" spans="1:23" s="4" customFormat="1" ht="72" customHeight="1">
      <c r="A209" s="183" t="s">
        <v>242</v>
      </c>
      <c r="B209" s="49"/>
      <c r="C209" s="27"/>
      <c r="D209" s="44"/>
      <c r="E209" s="50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267">
        <v>2837</v>
      </c>
      <c r="Q209" s="267">
        <v>2842</v>
      </c>
      <c r="R209" s="267">
        <v>0</v>
      </c>
      <c r="S209" s="182">
        <f t="shared" si="16"/>
        <v>2842</v>
      </c>
      <c r="T209" s="199">
        <f t="shared" si="17"/>
        <v>0</v>
      </c>
      <c r="U209" s="199">
        <f t="shared" si="18"/>
        <v>0</v>
      </c>
      <c r="V209" s="20"/>
      <c r="W209" s="22"/>
    </row>
    <row r="210" spans="1:23" s="4" customFormat="1" ht="87.75" customHeight="1">
      <c r="A210" s="162" t="s">
        <v>158</v>
      </c>
      <c r="B210" s="49"/>
      <c r="C210" s="27"/>
      <c r="D210" s="44"/>
      <c r="E210" s="50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262">
        <v>88</v>
      </c>
      <c r="Q210" s="86">
        <v>88</v>
      </c>
      <c r="R210" s="86">
        <v>0</v>
      </c>
      <c r="S210" s="182">
        <f t="shared" si="16"/>
        <v>88</v>
      </c>
      <c r="T210" s="199">
        <f t="shared" si="17"/>
        <v>0</v>
      </c>
      <c r="U210" s="199">
        <f t="shared" si="18"/>
        <v>0</v>
      </c>
      <c r="V210" s="20"/>
      <c r="W210" s="22"/>
    </row>
    <row r="211" spans="1:23" s="4" customFormat="1" ht="77.25" customHeight="1">
      <c r="A211" s="320" t="s">
        <v>243</v>
      </c>
      <c r="B211" s="49"/>
      <c r="C211" s="27"/>
      <c r="D211" s="44"/>
      <c r="E211" s="50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262">
        <v>184</v>
      </c>
      <c r="Q211" s="86">
        <v>0</v>
      </c>
      <c r="R211" s="86">
        <v>0</v>
      </c>
      <c r="S211" s="182">
        <f t="shared" si="16"/>
        <v>0</v>
      </c>
      <c r="T211" s="199">
        <f t="shared" si="17"/>
        <v>0</v>
      </c>
      <c r="U211" s="199">
        <v>0</v>
      </c>
      <c r="V211" s="20"/>
      <c r="W211" s="22"/>
    </row>
    <row r="212" spans="1:23" s="4" customFormat="1" ht="87.75" customHeight="1">
      <c r="A212" s="320" t="s">
        <v>244</v>
      </c>
      <c r="B212" s="49"/>
      <c r="C212" s="27"/>
      <c r="D212" s="44"/>
      <c r="E212" s="50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262">
        <v>6</v>
      </c>
      <c r="Q212" s="86">
        <v>0</v>
      </c>
      <c r="R212" s="86">
        <v>0</v>
      </c>
      <c r="S212" s="182">
        <f t="shared" si="16"/>
        <v>0</v>
      </c>
      <c r="T212" s="199">
        <f t="shared" si="17"/>
        <v>0</v>
      </c>
      <c r="U212" s="199">
        <v>0</v>
      </c>
      <c r="V212" s="20"/>
      <c r="W212" s="22"/>
    </row>
    <row r="213" spans="1:23" s="4" customFormat="1" ht="70.5" customHeight="1">
      <c r="A213" s="320" t="s">
        <v>245</v>
      </c>
      <c r="B213" s="49"/>
      <c r="C213" s="27"/>
      <c r="D213" s="44"/>
      <c r="E213" s="50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262">
        <v>2284</v>
      </c>
      <c r="Q213" s="86">
        <v>2284</v>
      </c>
      <c r="R213" s="86">
        <v>655</v>
      </c>
      <c r="S213" s="182">
        <f t="shared" si="16"/>
        <v>1629</v>
      </c>
      <c r="T213" s="199">
        <f t="shared" si="17"/>
        <v>29</v>
      </c>
      <c r="U213" s="199">
        <v>0</v>
      </c>
      <c r="V213" s="20"/>
      <c r="W213" s="22"/>
    </row>
    <row r="214" spans="1:23" s="4" customFormat="1" ht="87.75" customHeight="1">
      <c r="A214" s="320" t="s">
        <v>246</v>
      </c>
      <c r="B214" s="49"/>
      <c r="C214" s="27"/>
      <c r="D214" s="44"/>
      <c r="E214" s="50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262">
        <v>71</v>
      </c>
      <c r="Q214" s="86">
        <v>71</v>
      </c>
      <c r="R214" s="86">
        <v>20</v>
      </c>
      <c r="S214" s="182">
        <f t="shared" si="16"/>
        <v>51</v>
      </c>
      <c r="T214" s="199">
        <f t="shared" si="17"/>
        <v>28</v>
      </c>
      <c r="U214" s="199">
        <v>0</v>
      </c>
      <c r="V214" s="20"/>
      <c r="W214" s="22"/>
    </row>
    <row r="215" spans="1:23" s="4" customFormat="1" ht="75" customHeight="1">
      <c r="A215" s="147" t="s">
        <v>73</v>
      </c>
      <c r="B215" s="49"/>
      <c r="C215" s="27"/>
      <c r="D215" s="44"/>
      <c r="E215" s="50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258">
        <f>P216+P217+P218</f>
        <v>6396</v>
      </c>
      <c r="Q215" s="140">
        <v>10048</v>
      </c>
      <c r="R215" s="140">
        <v>5550</v>
      </c>
      <c r="S215" s="200">
        <f t="shared" si="16"/>
        <v>4498</v>
      </c>
      <c r="T215" s="201">
        <f t="shared" si="17"/>
        <v>87</v>
      </c>
      <c r="U215" s="201">
        <f t="shared" si="18"/>
        <v>55</v>
      </c>
      <c r="V215" s="20"/>
      <c r="W215" s="22"/>
    </row>
    <row r="216" spans="1:23" s="4" customFormat="1" ht="49.5" customHeight="1">
      <c r="A216" s="148" t="s">
        <v>26</v>
      </c>
      <c r="B216" s="49"/>
      <c r="C216" s="27"/>
      <c r="D216" s="44"/>
      <c r="E216" s="50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262">
        <v>5000</v>
      </c>
      <c r="Q216" s="86">
        <v>7000</v>
      </c>
      <c r="R216" s="86">
        <v>4591</v>
      </c>
      <c r="S216" s="182">
        <f t="shared" si="16"/>
        <v>2409</v>
      </c>
      <c r="T216" s="199">
        <f t="shared" si="17"/>
        <v>92</v>
      </c>
      <c r="U216" s="199">
        <f t="shared" si="18"/>
        <v>66</v>
      </c>
      <c r="V216" s="20"/>
      <c r="W216" s="22"/>
    </row>
    <row r="217" spans="1:23" s="4" customFormat="1" ht="45" customHeight="1">
      <c r="A217" s="115" t="s">
        <v>74</v>
      </c>
      <c r="B217" s="49"/>
      <c r="C217" s="27"/>
      <c r="D217" s="44"/>
      <c r="E217" s="50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262">
        <v>396</v>
      </c>
      <c r="Q217" s="86">
        <v>1048</v>
      </c>
      <c r="R217" s="86">
        <v>0</v>
      </c>
      <c r="S217" s="182">
        <f t="shared" si="16"/>
        <v>1048</v>
      </c>
      <c r="T217" s="199">
        <v>0</v>
      </c>
      <c r="U217" s="199">
        <f t="shared" si="18"/>
        <v>0</v>
      </c>
      <c r="V217" s="20"/>
      <c r="W217" s="22"/>
    </row>
    <row r="218" spans="1:23" s="4" customFormat="1" ht="84" customHeight="1">
      <c r="A218" s="115" t="s">
        <v>75</v>
      </c>
      <c r="B218" s="49"/>
      <c r="C218" s="27"/>
      <c r="D218" s="44"/>
      <c r="E218" s="50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262">
        <v>1000</v>
      </c>
      <c r="Q218" s="86">
        <v>2000</v>
      </c>
      <c r="R218" s="86">
        <v>959</v>
      </c>
      <c r="S218" s="182">
        <f t="shared" si="16"/>
        <v>1041</v>
      </c>
      <c r="T218" s="199">
        <f t="shared" si="17"/>
        <v>96</v>
      </c>
      <c r="U218" s="199">
        <f t="shared" si="18"/>
        <v>48</v>
      </c>
      <c r="V218" s="20"/>
      <c r="W218" s="22"/>
    </row>
    <row r="219" spans="1:23" s="4" customFormat="1" ht="62.25" customHeight="1">
      <c r="A219" s="277" t="s">
        <v>247</v>
      </c>
      <c r="B219" s="278"/>
      <c r="C219" s="279"/>
      <c r="D219" s="273"/>
      <c r="E219" s="280"/>
      <c r="F219" s="274"/>
      <c r="G219" s="274"/>
      <c r="H219" s="274"/>
      <c r="I219" s="274"/>
      <c r="J219" s="274"/>
      <c r="K219" s="274"/>
      <c r="L219" s="274"/>
      <c r="M219" s="274"/>
      <c r="N219" s="274"/>
      <c r="O219" s="274"/>
      <c r="P219" s="275">
        <v>4300</v>
      </c>
      <c r="Q219" s="276">
        <v>4900</v>
      </c>
      <c r="R219" s="276">
        <v>3357</v>
      </c>
      <c r="S219" s="276">
        <f t="shared" si="16"/>
        <v>1543</v>
      </c>
      <c r="T219" s="213">
        <f t="shared" si="17"/>
        <v>78</v>
      </c>
      <c r="U219" s="213">
        <f t="shared" si="18"/>
        <v>69</v>
      </c>
      <c r="V219" s="20"/>
      <c r="W219" s="22"/>
    </row>
    <row r="220" spans="1:23" s="4" customFormat="1" ht="59.25" customHeight="1">
      <c r="A220" s="123" t="s">
        <v>76</v>
      </c>
      <c r="B220" s="49"/>
      <c r="C220" s="27"/>
      <c r="D220" s="44"/>
      <c r="E220" s="50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268">
        <v>100</v>
      </c>
      <c r="Q220" s="81">
        <v>100</v>
      </c>
      <c r="R220" s="103">
        <v>0</v>
      </c>
      <c r="S220" s="196">
        <f t="shared" si="16"/>
        <v>100</v>
      </c>
      <c r="T220" s="197">
        <f t="shared" si="17"/>
        <v>0</v>
      </c>
      <c r="U220" s="197">
        <f t="shared" si="18"/>
        <v>0</v>
      </c>
      <c r="V220" s="20"/>
      <c r="W220" s="22"/>
    </row>
    <row r="221" spans="1:23" s="4" customFormat="1" ht="62.25" customHeight="1">
      <c r="A221" s="131" t="s">
        <v>77</v>
      </c>
      <c r="B221" s="49"/>
      <c r="C221" s="27"/>
      <c r="D221" s="44"/>
      <c r="E221" s="50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258">
        <v>100</v>
      </c>
      <c r="Q221" s="140">
        <v>100</v>
      </c>
      <c r="R221" s="140">
        <v>0</v>
      </c>
      <c r="S221" s="200">
        <f t="shared" si="16"/>
        <v>100</v>
      </c>
      <c r="T221" s="201">
        <f t="shared" si="17"/>
        <v>0</v>
      </c>
      <c r="U221" s="201">
        <f t="shared" si="18"/>
        <v>0</v>
      </c>
      <c r="V221" s="20"/>
      <c r="W221" s="22"/>
    </row>
    <row r="222" spans="1:23" s="4" customFormat="1" ht="28.5" customHeight="1">
      <c r="A222" s="115" t="s">
        <v>78</v>
      </c>
      <c r="B222" s="49"/>
      <c r="C222" s="27"/>
      <c r="D222" s="44"/>
      <c r="E222" s="50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262">
        <v>100</v>
      </c>
      <c r="Q222" s="86">
        <v>100</v>
      </c>
      <c r="R222" s="86">
        <v>0</v>
      </c>
      <c r="S222" s="182">
        <f t="shared" si="16"/>
        <v>100</v>
      </c>
      <c r="T222" s="199">
        <f t="shared" si="17"/>
        <v>0</v>
      </c>
      <c r="U222" s="199">
        <f t="shared" si="18"/>
        <v>0</v>
      </c>
      <c r="V222" s="20"/>
      <c r="W222" s="22"/>
    </row>
    <row r="223" spans="1:118" s="4" customFormat="1" ht="80.25" customHeight="1">
      <c r="A223" s="123" t="s">
        <v>79</v>
      </c>
      <c r="B223" s="49"/>
      <c r="C223" s="27"/>
      <c r="D223" s="44"/>
      <c r="E223" s="50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268">
        <v>4200</v>
      </c>
      <c r="Q223" s="103">
        <v>4800</v>
      </c>
      <c r="R223" s="103">
        <v>3357</v>
      </c>
      <c r="S223" s="196">
        <f t="shared" si="16"/>
        <v>1443</v>
      </c>
      <c r="T223" s="197">
        <f t="shared" si="17"/>
        <v>80</v>
      </c>
      <c r="U223" s="197">
        <f t="shared" si="18"/>
        <v>70</v>
      </c>
      <c r="V223" s="20"/>
      <c r="W223" s="22"/>
      <c r="AA223" s="223"/>
      <c r="AB223" s="223"/>
      <c r="AC223" s="223"/>
      <c r="AD223" s="223"/>
      <c r="AE223" s="223"/>
      <c r="AF223" s="223"/>
      <c r="AG223" s="223"/>
      <c r="AH223" s="223"/>
      <c r="AI223" s="223"/>
      <c r="AJ223" s="223"/>
      <c r="AK223" s="223"/>
      <c r="AL223" s="223"/>
      <c r="AM223" s="223"/>
      <c r="AN223" s="223"/>
      <c r="AO223" s="223"/>
      <c r="AP223" s="223"/>
      <c r="AQ223" s="223"/>
      <c r="AR223" s="223"/>
      <c r="AS223" s="223"/>
      <c r="AT223" s="223"/>
      <c r="AU223" s="223"/>
      <c r="AV223" s="223"/>
      <c r="AW223" s="223"/>
      <c r="AX223" s="223"/>
      <c r="AY223" s="223"/>
      <c r="AZ223" s="223"/>
      <c r="BA223" s="223"/>
      <c r="BB223" s="223"/>
      <c r="BC223" s="223"/>
      <c r="BD223" s="223"/>
      <c r="BE223" s="223"/>
      <c r="BF223" s="223"/>
      <c r="BG223" s="223"/>
      <c r="BH223" s="223"/>
      <c r="BI223" s="223"/>
      <c r="BJ223" s="223"/>
      <c r="BK223" s="223"/>
      <c r="BL223" s="223"/>
      <c r="BM223" s="223"/>
      <c r="BN223" s="223"/>
      <c r="BO223" s="223"/>
      <c r="BP223" s="223"/>
      <c r="BQ223" s="223"/>
      <c r="BR223" s="223"/>
      <c r="BS223" s="223"/>
      <c r="BT223" s="223"/>
      <c r="BU223" s="223"/>
      <c r="BV223" s="223"/>
      <c r="BW223" s="223"/>
      <c r="BX223" s="223"/>
      <c r="BY223" s="223"/>
      <c r="BZ223" s="223"/>
      <c r="CA223" s="223"/>
      <c r="CB223" s="223"/>
      <c r="CC223" s="223"/>
      <c r="CD223" s="223"/>
      <c r="CE223" s="223"/>
      <c r="CF223" s="223"/>
      <c r="CG223" s="223"/>
      <c r="CH223" s="223"/>
      <c r="CI223" s="223"/>
      <c r="CJ223" s="223"/>
      <c r="CK223" s="223"/>
      <c r="CL223" s="223"/>
      <c r="CM223" s="223"/>
      <c r="CN223" s="223"/>
      <c r="CO223" s="223"/>
      <c r="CP223" s="223"/>
      <c r="CQ223" s="223"/>
      <c r="CR223" s="223"/>
      <c r="CS223" s="223"/>
      <c r="CT223" s="223"/>
      <c r="CU223" s="223"/>
      <c r="CV223" s="223"/>
      <c r="CW223" s="223"/>
      <c r="CX223" s="223"/>
      <c r="CY223" s="223"/>
      <c r="CZ223" s="223"/>
      <c r="DA223" s="223"/>
      <c r="DB223" s="223"/>
      <c r="DC223" s="223"/>
      <c r="DD223" s="223"/>
      <c r="DE223" s="223"/>
      <c r="DF223" s="223"/>
      <c r="DG223" s="223"/>
      <c r="DH223" s="223"/>
      <c r="DI223" s="223"/>
      <c r="DJ223" s="223"/>
      <c r="DK223" s="223"/>
      <c r="DL223" s="223"/>
      <c r="DM223" s="223"/>
      <c r="DN223" s="223"/>
    </row>
    <row r="224" spans="1:118" s="221" customFormat="1" ht="72" customHeight="1">
      <c r="A224" s="116" t="s">
        <v>80</v>
      </c>
      <c r="B224" s="49"/>
      <c r="C224" s="27"/>
      <c r="D224" s="44"/>
      <c r="E224" s="50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258">
        <v>100</v>
      </c>
      <c r="Q224" s="136">
        <v>600</v>
      </c>
      <c r="R224" s="136">
        <v>523</v>
      </c>
      <c r="S224" s="200">
        <f aca="true" t="shared" si="19" ref="S224:S264">Q224-R224</f>
        <v>77</v>
      </c>
      <c r="T224" s="201">
        <f aca="true" t="shared" si="20" ref="T224:T247">R224/P224*100</f>
        <v>523</v>
      </c>
      <c r="U224" s="201">
        <f aca="true" t="shared" si="21" ref="U224:U264">R224/Q224*100</f>
        <v>87</v>
      </c>
      <c r="V224" s="249"/>
      <c r="W224" s="250"/>
      <c r="AA224" s="223"/>
      <c r="AB224" s="223"/>
      <c r="AC224" s="223"/>
      <c r="AD224" s="223"/>
      <c r="AE224" s="223"/>
      <c r="AF224" s="223"/>
      <c r="AG224" s="223"/>
      <c r="AH224" s="223"/>
      <c r="AI224" s="223"/>
      <c r="AJ224" s="223"/>
      <c r="AK224" s="223"/>
      <c r="AL224" s="223"/>
      <c r="AM224" s="223"/>
      <c r="AN224" s="223"/>
      <c r="AO224" s="223"/>
      <c r="AP224" s="223"/>
      <c r="AQ224" s="223"/>
      <c r="AR224" s="223"/>
      <c r="AS224" s="223"/>
      <c r="AT224" s="223"/>
      <c r="AU224" s="223"/>
      <c r="AV224" s="223"/>
      <c r="AW224" s="223"/>
      <c r="AX224" s="223"/>
      <c r="AY224" s="223"/>
      <c r="AZ224" s="223"/>
      <c r="BA224" s="223"/>
      <c r="BB224" s="223"/>
      <c r="BC224" s="223"/>
      <c r="BD224" s="223"/>
      <c r="BE224" s="223"/>
      <c r="BF224" s="223"/>
      <c r="BG224" s="223"/>
      <c r="BH224" s="223"/>
      <c r="BI224" s="223"/>
      <c r="BJ224" s="223"/>
      <c r="BK224" s="223"/>
      <c r="BL224" s="223"/>
      <c r="BM224" s="223"/>
      <c r="BN224" s="223"/>
      <c r="BO224" s="223"/>
      <c r="BP224" s="223"/>
      <c r="BQ224" s="223"/>
      <c r="BR224" s="223"/>
      <c r="BS224" s="223"/>
      <c r="BT224" s="223"/>
      <c r="BU224" s="223"/>
      <c r="BV224" s="223"/>
      <c r="BW224" s="223"/>
      <c r="BX224" s="223"/>
      <c r="BY224" s="223"/>
      <c r="BZ224" s="223"/>
      <c r="CA224" s="223"/>
      <c r="CB224" s="223"/>
      <c r="CC224" s="223"/>
      <c r="CD224" s="223"/>
      <c r="CE224" s="223"/>
      <c r="CF224" s="223"/>
      <c r="CG224" s="223"/>
      <c r="CH224" s="223"/>
      <c r="CI224" s="223"/>
      <c r="CJ224" s="223"/>
      <c r="CK224" s="223"/>
      <c r="CL224" s="223"/>
      <c r="CM224" s="223"/>
      <c r="CN224" s="223"/>
      <c r="CO224" s="223"/>
      <c r="CP224" s="223"/>
      <c r="CQ224" s="223"/>
      <c r="CR224" s="223"/>
      <c r="CS224" s="223"/>
      <c r="CT224" s="223"/>
      <c r="CU224" s="223"/>
      <c r="CV224" s="223"/>
      <c r="CW224" s="223"/>
      <c r="CX224" s="223"/>
      <c r="CY224" s="223"/>
      <c r="CZ224" s="223"/>
      <c r="DA224" s="223"/>
      <c r="DB224" s="223"/>
      <c r="DC224" s="223"/>
      <c r="DD224" s="223"/>
      <c r="DE224" s="223"/>
      <c r="DF224" s="223"/>
      <c r="DG224" s="223"/>
      <c r="DH224" s="223"/>
      <c r="DI224" s="223"/>
      <c r="DJ224" s="223"/>
      <c r="DK224" s="223"/>
      <c r="DL224" s="223"/>
      <c r="DM224" s="223"/>
      <c r="DN224" s="223"/>
    </row>
    <row r="225" spans="1:23" s="4" customFormat="1" ht="51" customHeight="1">
      <c r="A225" s="115" t="s">
        <v>81</v>
      </c>
      <c r="B225" s="49"/>
      <c r="C225" s="27"/>
      <c r="D225" s="44"/>
      <c r="E225" s="50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262">
        <v>100</v>
      </c>
      <c r="Q225" s="86">
        <v>300</v>
      </c>
      <c r="R225" s="104">
        <v>523</v>
      </c>
      <c r="S225" s="182">
        <f t="shared" si="19"/>
        <v>-223</v>
      </c>
      <c r="T225" s="199">
        <f t="shared" si="20"/>
        <v>523</v>
      </c>
      <c r="U225" s="199">
        <f t="shared" si="21"/>
        <v>174</v>
      </c>
      <c r="V225" s="20"/>
      <c r="W225" s="22"/>
    </row>
    <row r="226" spans="1:23" s="4" customFormat="1" ht="63" customHeight="1">
      <c r="A226" s="116" t="s">
        <v>82</v>
      </c>
      <c r="B226" s="49"/>
      <c r="C226" s="27"/>
      <c r="D226" s="44"/>
      <c r="E226" s="50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258">
        <v>4100</v>
      </c>
      <c r="Q226" s="136">
        <v>4200</v>
      </c>
      <c r="R226" s="136">
        <v>2833</v>
      </c>
      <c r="S226" s="200">
        <f t="shared" si="19"/>
        <v>1367</v>
      </c>
      <c r="T226" s="201">
        <f t="shared" si="20"/>
        <v>69</v>
      </c>
      <c r="U226" s="201">
        <f t="shared" si="21"/>
        <v>67</v>
      </c>
      <c r="V226" s="20"/>
      <c r="W226" s="22"/>
    </row>
    <row r="227" spans="1:23" s="4" customFormat="1" ht="43.5" customHeight="1">
      <c r="A227" s="115" t="s">
        <v>26</v>
      </c>
      <c r="B227" s="49"/>
      <c r="C227" s="27"/>
      <c r="D227" s="44"/>
      <c r="E227" s="50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262">
        <v>4100</v>
      </c>
      <c r="Q227" s="86">
        <v>4200</v>
      </c>
      <c r="R227" s="104">
        <v>2833</v>
      </c>
      <c r="S227" s="182">
        <f t="shared" si="19"/>
        <v>1367</v>
      </c>
      <c r="T227" s="199">
        <f t="shared" si="20"/>
        <v>69</v>
      </c>
      <c r="U227" s="199">
        <f t="shared" si="21"/>
        <v>67</v>
      </c>
      <c r="V227" s="20"/>
      <c r="W227" s="22"/>
    </row>
    <row r="228" spans="1:23" s="223" customFormat="1" ht="51.75" customHeight="1">
      <c r="A228" s="251" t="s">
        <v>136</v>
      </c>
      <c r="B228" s="246"/>
      <c r="C228" s="247"/>
      <c r="D228" s="242"/>
      <c r="E228" s="248"/>
      <c r="F228" s="244"/>
      <c r="G228" s="244"/>
      <c r="H228" s="244"/>
      <c r="I228" s="244"/>
      <c r="J228" s="244"/>
      <c r="K228" s="244"/>
      <c r="L228" s="244"/>
      <c r="M228" s="244"/>
      <c r="N228" s="244"/>
      <c r="O228" s="244"/>
      <c r="P228" s="269">
        <v>128840</v>
      </c>
      <c r="Q228" s="269">
        <v>134940</v>
      </c>
      <c r="R228" s="269">
        <v>21858</v>
      </c>
      <c r="S228" s="231">
        <f t="shared" si="19"/>
        <v>113082</v>
      </c>
      <c r="T228" s="212">
        <f t="shared" si="20"/>
        <v>17</v>
      </c>
      <c r="U228" s="212">
        <f t="shared" si="21"/>
        <v>16</v>
      </c>
      <c r="V228" s="225"/>
      <c r="W228" s="272"/>
    </row>
    <row r="229" spans="1:23" s="4" customFormat="1" ht="43.5" customHeight="1">
      <c r="A229" s="130" t="s">
        <v>137</v>
      </c>
      <c r="B229" s="49"/>
      <c r="C229" s="27"/>
      <c r="D229" s="44"/>
      <c r="E229" s="50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268">
        <f>P230</f>
        <v>2500</v>
      </c>
      <c r="Q229" s="81">
        <f>Q230</f>
        <v>2500</v>
      </c>
      <c r="R229" s="103">
        <v>1697</v>
      </c>
      <c r="S229" s="196">
        <f t="shared" si="19"/>
        <v>803</v>
      </c>
      <c r="T229" s="197">
        <f t="shared" si="20"/>
        <v>68</v>
      </c>
      <c r="U229" s="197">
        <f t="shared" si="21"/>
        <v>68</v>
      </c>
      <c r="V229" s="20"/>
      <c r="W229" s="22"/>
    </row>
    <row r="230" spans="1:23" s="4" customFormat="1" ht="56.25" customHeight="1">
      <c r="A230" s="131" t="s">
        <v>83</v>
      </c>
      <c r="B230" s="49"/>
      <c r="C230" s="27"/>
      <c r="D230" s="44"/>
      <c r="E230" s="50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258">
        <f>P231</f>
        <v>2500</v>
      </c>
      <c r="Q230" s="258">
        <f>Q231</f>
        <v>2500</v>
      </c>
      <c r="R230" s="258">
        <v>1697</v>
      </c>
      <c r="S230" s="200">
        <f t="shared" si="19"/>
        <v>803</v>
      </c>
      <c r="T230" s="201">
        <f t="shared" si="20"/>
        <v>68</v>
      </c>
      <c r="U230" s="201">
        <f t="shared" si="21"/>
        <v>68</v>
      </c>
      <c r="V230" s="20"/>
      <c r="W230" s="22"/>
    </row>
    <row r="231" spans="1:23" s="4" customFormat="1" ht="43.5" customHeight="1">
      <c r="A231" s="115" t="s">
        <v>84</v>
      </c>
      <c r="B231" s="49"/>
      <c r="C231" s="27"/>
      <c r="D231" s="44"/>
      <c r="E231" s="50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262">
        <v>2500</v>
      </c>
      <c r="Q231" s="86">
        <v>2500</v>
      </c>
      <c r="R231" s="104">
        <v>1697</v>
      </c>
      <c r="S231" s="182">
        <f t="shared" si="19"/>
        <v>803</v>
      </c>
      <c r="T231" s="199">
        <f t="shared" si="20"/>
        <v>68</v>
      </c>
      <c r="U231" s="199">
        <f t="shared" si="21"/>
        <v>68</v>
      </c>
      <c r="V231" s="20"/>
      <c r="W231" s="22"/>
    </row>
    <row r="232" spans="1:23" s="4" customFormat="1" ht="43.5" customHeight="1">
      <c r="A232" s="130" t="s">
        <v>138</v>
      </c>
      <c r="B232" s="49"/>
      <c r="C232" s="27"/>
      <c r="D232" s="44"/>
      <c r="E232" s="50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268">
        <v>126340</v>
      </c>
      <c r="Q232" s="268">
        <v>132440</v>
      </c>
      <c r="R232" s="268">
        <v>19888</v>
      </c>
      <c r="S232" s="196">
        <f t="shared" si="19"/>
        <v>112552</v>
      </c>
      <c r="T232" s="197">
        <f t="shared" si="20"/>
        <v>16</v>
      </c>
      <c r="U232" s="197">
        <f t="shared" si="21"/>
        <v>15</v>
      </c>
      <c r="V232" s="20"/>
      <c r="W232" s="22"/>
    </row>
    <row r="233" spans="1:23" s="4" customFormat="1" ht="62.25" customHeight="1">
      <c r="A233" s="156" t="s">
        <v>113</v>
      </c>
      <c r="B233" s="49"/>
      <c r="C233" s="27"/>
      <c r="D233" s="44"/>
      <c r="E233" s="50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258">
        <v>126340</v>
      </c>
      <c r="Q233" s="140">
        <v>132440</v>
      </c>
      <c r="R233" s="140">
        <v>19888</v>
      </c>
      <c r="S233" s="200">
        <f t="shared" si="19"/>
        <v>112552</v>
      </c>
      <c r="T233" s="201">
        <f t="shared" si="20"/>
        <v>16</v>
      </c>
      <c r="U233" s="201">
        <f t="shared" si="21"/>
        <v>15</v>
      </c>
      <c r="V233" s="20"/>
      <c r="W233" s="22"/>
    </row>
    <row r="234" spans="1:23" s="223" customFormat="1" ht="55.5" customHeight="1">
      <c r="A234" s="179" t="s">
        <v>129</v>
      </c>
      <c r="B234" s="49"/>
      <c r="C234" s="27"/>
      <c r="D234" s="44"/>
      <c r="E234" s="50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258">
        <f>P235+P236</f>
        <v>120000</v>
      </c>
      <c r="Q234" s="140">
        <f>Q235+Q236</f>
        <v>120000</v>
      </c>
      <c r="R234" s="140">
        <v>18000</v>
      </c>
      <c r="S234" s="200">
        <f t="shared" si="19"/>
        <v>102000</v>
      </c>
      <c r="T234" s="201">
        <f t="shared" si="20"/>
        <v>15</v>
      </c>
      <c r="U234" s="201">
        <f t="shared" si="21"/>
        <v>15</v>
      </c>
      <c r="V234" s="225"/>
      <c r="W234" s="272"/>
    </row>
    <row r="235" spans="1:23" s="4" customFormat="1" ht="47.25" customHeight="1">
      <c r="A235" s="155" t="s">
        <v>114</v>
      </c>
      <c r="B235" s="49"/>
      <c r="C235" s="27"/>
      <c r="D235" s="44"/>
      <c r="E235" s="50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262">
        <v>12000</v>
      </c>
      <c r="Q235" s="104">
        <v>12000</v>
      </c>
      <c r="R235" s="104">
        <v>1800</v>
      </c>
      <c r="S235" s="182">
        <f t="shared" si="19"/>
        <v>10200</v>
      </c>
      <c r="T235" s="199">
        <f t="shared" si="20"/>
        <v>15</v>
      </c>
      <c r="U235" s="199">
        <f t="shared" si="21"/>
        <v>15</v>
      </c>
      <c r="V235" s="20"/>
      <c r="W235" s="22"/>
    </row>
    <row r="236" spans="1:23" s="4" customFormat="1" ht="74.25" customHeight="1">
      <c r="A236" s="180" t="s">
        <v>130</v>
      </c>
      <c r="B236" s="49"/>
      <c r="C236" s="27"/>
      <c r="D236" s="44"/>
      <c r="E236" s="50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262">
        <v>108000</v>
      </c>
      <c r="Q236" s="104">
        <v>108000</v>
      </c>
      <c r="R236" s="104">
        <v>16200</v>
      </c>
      <c r="S236" s="182">
        <f t="shared" si="19"/>
        <v>91800</v>
      </c>
      <c r="T236" s="199">
        <f t="shared" si="20"/>
        <v>15</v>
      </c>
      <c r="U236" s="199">
        <f t="shared" si="21"/>
        <v>15</v>
      </c>
      <c r="V236" s="20"/>
      <c r="W236" s="22"/>
    </row>
    <row r="237" spans="1:23" s="4" customFormat="1" ht="44.25" customHeight="1">
      <c r="A237" s="131" t="s">
        <v>85</v>
      </c>
      <c r="B237" s="49"/>
      <c r="C237" s="27"/>
      <c r="D237" s="44"/>
      <c r="E237" s="50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258">
        <v>6340</v>
      </c>
      <c r="Q237" s="258">
        <v>12440</v>
      </c>
      <c r="R237" s="258">
        <v>1888</v>
      </c>
      <c r="S237" s="200">
        <f t="shared" si="19"/>
        <v>10552</v>
      </c>
      <c r="T237" s="201">
        <f t="shared" si="20"/>
        <v>30</v>
      </c>
      <c r="U237" s="201">
        <f t="shared" si="21"/>
        <v>15</v>
      </c>
      <c r="V237" s="20"/>
      <c r="W237" s="22"/>
    </row>
    <row r="238" spans="1:23" s="4" customFormat="1" ht="54" customHeight="1">
      <c r="A238" s="115" t="s">
        <v>33</v>
      </c>
      <c r="B238" s="49"/>
      <c r="C238" s="27"/>
      <c r="D238" s="44"/>
      <c r="E238" s="50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262">
        <v>1000</v>
      </c>
      <c r="Q238" s="86">
        <v>1000</v>
      </c>
      <c r="R238" s="104">
        <v>902</v>
      </c>
      <c r="S238" s="182">
        <f t="shared" si="19"/>
        <v>98</v>
      </c>
      <c r="T238" s="199">
        <f t="shared" si="20"/>
        <v>90</v>
      </c>
      <c r="U238" s="199">
        <f t="shared" si="21"/>
        <v>90</v>
      </c>
      <c r="V238" s="20"/>
      <c r="W238" s="22"/>
    </row>
    <row r="239" spans="1:23" s="4" customFormat="1" ht="54" customHeight="1">
      <c r="A239" s="148" t="s">
        <v>115</v>
      </c>
      <c r="B239" s="100"/>
      <c r="C239" s="101"/>
      <c r="D239" s="44"/>
      <c r="E239" s="50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262">
        <v>5340</v>
      </c>
      <c r="Q239" s="86">
        <v>11440</v>
      </c>
      <c r="R239" s="104">
        <v>985</v>
      </c>
      <c r="S239" s="182">
        <f t="shared" si="19"/>
        <v>10455</v>
      </c>
      <c r="T239" s="199">
        <f t="shared" si="20"/>
        <v>18</v>
      </c>
      <c r="U239" s="199">
        <f t="shared" si="21"/>
        <v>9</v>
      </c>
      <c r="V239" s="20"/>
      <c r="W239" s="22"/>
    </row>
    <row r="240" spans="1:23" s="4" customFormat="1" ht="57.75" customHeight="1">
      <c r="A240" s="251" t="s">
        <v>248</v>
      </c>
      <c r="B240" s="252"/>
      <c r="C240" s="253"/>
      <c r="D240" s="242"/>
      <c r="E240" s="248"/>
      <c r="F240" s="244"/>
      <c r="G240" s="244"/>
      <c r="H240" s="244"/>
      <c r="I240" s="244"/>
      <c r="J240" s="244"/>
      <c r="K240" s="244"/>
      <c r="L240" s="244"/>
      <c r="M240" s="244"/>
      <c r="N240" s="244"/>
      <c r="O240" s="244"/>
      <c r="P240" s="269">
        <v>26838</v>
      </c>
      <c r="Q240" s="269">
        <v>29868</v>
      </c>
      <c r="R240" s="269">
        <v>10221</v>
      </c>
      <c r="S240" s="231">
        <f t="shared" si="19"/>
        <v>19647</v>
      </c>
      <c r="T240" s="212">
        <f t="shared" si="20"/>
        <v>38</v>
      </c>
      <c r="U240" s="212">
        <f t="shared" si="21"/>
        <v>34</v>
      </c>
      <c r="V240" s="20"/>
      <c r="W240" s="22"/>
    </row>
    <row r="241" spans="1:23" s="4" customFormat="1" ht="81.75" customHeight="1">
      <c r="A241" s="332" t="s">
        <v>249</v>
      </c>
      <c r="B241" s="100"/>
      <c r="C241" s="101"/>
      <c r="D241" s="44"/>
      <c r="E241" s="50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268">
        <v>26838</v>
      </c>
      <c r="Q241" s="77">
        <v>29868</v>
      </c>
      <c r="R241" s="77">
        <v>10221</v>
      </c>
      <c r="S241" s="196">
        <f t="shared" si="19"/>
        <v>19647</v>
      </c>
      <c r="T241" s="197">
        <f t="shared" si="20"/>
        <v>38</v>
      </c>
      <c r="U241" s="197">
        <f t="shared" si="21"/>
        <v>34</v>
      </c>
      <c r="V241" s="20"/>
      <c r="W241" s="22"/>
    </row>
    <row r="242" spans="1:23" s="4" customFormat="1" ht="48.75" customHeight="1">
      <c r="A242" s="333" t="s">
        <v>86</v>
      </c>
      <c r="B242" s="100"/>
      <c r="C242" s="101"/>
      <c r="D242" s="44"/>
      <c r="E242" s="50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258">
        <v>26338</v>
      </c>
      <c r="Q242" s="335">
        <v>26338</v>
      </c>
      <c r="R242" s="335">
        <v>10113</v>
      </c>
      <c r="S242" s="200">
        <f t="shared" si="19"/>
        <v>16225</v>
      </c>
      <c r="T242" s="201">
        <f t="shared" si="20"/>
        <v>38</v>
      </c>
      <c r="U242" s="201">
        <f t="shared" si="21"/>
        <v>38</v>
      </c>
      <c r="V242" s="20"/>
      <c r="W242" s="22"/>
    </row>
    <row r="243" spans="1:23" s="4" customFormat="1" ht="54" customHeight="1">
      <c r="A243" s="334" t="s">
        <v>87</v>
      </c>
      <c r="B243" s="100"/>
      <c r="C243" s="101"/>
      <c r="D243" s="44"/>
      <c r="E243" s="50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262">
        <v>9113</v>
      </c>
      <c r="Q243" s="53">
        <v>9113</v>
      </c>
      <c r="R243" s="53">
        <v>1500</v>
      </c>
      <c r="S243" s="182">
        <f t="shared" si="19"/>
        <v>7613</v>
      </c>
      <c r="T243" s="199">
        <f t="shared" si="20"/>
        <v>16</v>
      </c>
      <c r="U243" s="199">
        <f t="shared" si="21"/>
        <v>16</v>
      </c>
      <c r="V243" s="20"/>
      <c r="W243" s="22"/>
    </row>
    <row r="244" spans="1:23" s="4" customFormat="1" ht="90" customHeight="1">
      <c r="A244" s="321" t="s">
        <v>34</v>
      </c>
      <c r="B244" s="100"/>
      <c r="C244" s="101"/>
      <c r="D244" s="44"/>
      <c r="E244" s="50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262">
        <v>17225</v>
      </c>
      <c r="Q244" s="53">
        <v>17225</v>
      </c>
      <c r="R244" s="80">
        <v>8613</v>
      </c>
      <c r="S244" s="182">
        <f t="shared" si="19"/>
        <v>8612</v>
      </c>
      <c r="T244" s="199">
        <f t="shared" si="20"/>
        <v>50</v>
      </c>
      <c r="U244" s="199">
        <f t="shared" si="21"/>
        <v>50</v>
      </c>
      <c r="V244" s="20"/>
      <c r="W244" s="22"/>
    </row>
    <row r="245" spans="1:23" s="4" customFormat="1" ht="90" customHeight="1" hidden="1">
      <c r="A245" s="145" t="s">
        <v>102</v>
      </c>
      <c r="B245" s="100"/>
      <c r="C245" s="101"/>
      <c r="D245" s="44"/>
      <c r="E245" s="50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262"/>
      <c r="Q245" s="53">
        <v>484</v>
      </c>
      <c r="R245" s="80">
        <v>484</v>
      </c>
      <c r="S245" s="231">
        <f t="shared" si="19"/>
        <v>0</v>
      </c>
      <c r="T245" s="212" t="e">
        <f t="shared" si="20"/>
        <v>#DIV/0!</v>
      </c>
      <c r="U245" s="212">
        <f t="shared" si="21"/>
        <v>100</v>
      </c>
      <c r="V245" s="20"/>
      <c r="W245" s="22"/>
    </row>
    <row r="246" spans="1:23" s="4" customFormat="1" ht="60.75" customHeight="1">
      <c r="A246" s="324" t="s">
        <v>88</v>
      </c>
      <c r="B246" s="100"/>
      <c r="C246" s="101"/>
      <c r="D246" s="44"/>
      <c r="E246" s="50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258">
        <v>500</v>
      </c>
      <c r="Q246" s="258">
        <v>500</v>
      </c>
      <c r="R246" s="258">
        <v>103</v>
      </c>
      <c r="S246" s="200">
        <f t="shared" si="19"/>
        <v>397</v>
      </c>
      <c r="T246" s="201">
        <f t="shared" si="20"/>
        <v>21</v>
      </c>
      <c r="U246" s="201">
        <f t="shared" si="21"/>
        <v>21</v>
      </c>
      <c r="V246" s="20"/>
      <c r="W246" s="22"/>
    </row>
    <row r="247" spans="1:23" s="4" customFormat="1" ht="48" customHeight="1">
      <c r="A247" s="334" t="s">
        <v>89</v>
      </c>
      <c r="B247" s="100"/>
      <c r="C247" s="101"/>
      <c r="D247" s="44"/>
      <c r="E247" s="50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267">
        <v>500</v>
      </c>
      <c r="Q247" s="267">
        <v>500</v>
      </c>
      <c r="R247" s="267">
        <v>103</v>
      </c>
      <c r="S247" s="182">
        <f t="shared" si="19"/>
        <v>397</v>
      </c>
      <c r="T247" s="199">
        <f t="shared" si="20"/>
        <v>21</v>
      </c>
      <c r="U247" s="199">
        <f t="shared" si="21"/>
        <v>21</v>
      </c>
      <c r="V247" s="20"/>
      <c r="W247" s="22"/>
    </row>
    <row r="248" spans="1:23" s="4" customFormat="1" ht="55.5" customHeight="1">
      <c r="A248" s="187" t="s">
        <v>250</v>
      </c>
      <c r="B248" s="100"/>
      <c r="C248" s="101"/>
      <c r="D248" s="44"/>
      <c r="E248" s="50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258">
        <v>0</v>
      </c>
      <c r="Q248" s="335">
        <v>3030</v>
      </c>
      <c r="R248" s="137">
        <v>5</v>
      </c>
      <c r="S248" s="200">
        <f t="shared" si="19"/>
        <v>3025</v>
      </c>
      <c r="T248" s="201">
        <v>0</v>
      </c>
      <c r="U248" s="201">
        <f t="shared" si="21"/>
        <v>0</v>
      </c>
      <c r="V248" s="20"/>
      <c r="W248" s="22"/>
    </row>
    <row r="249" spans="1:23" s="3" customFormat="1" ht="90" customHeight="1" hidden="1">
      <c r="A249" s="186" t="s">
        <v>251</v>
      </c>
      <c r="B249" s="100"/>
      <c r="C249" s="101"/>
      <c r="D249" s="44"/>
      <c r="E249" s="50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268">
        <f aca="true" t="shared" si="22" ref="P249:R250">P250</f>
        <v>100</v>
      </c>
      <c r="Q249" s="268">
        <f t="shared" si="22"/>
        <v>100</v>
      </c>
      <c r="R249" s="268">
        <f t="shared" si="22"/>
        <v>0</v>
      </c>
      <c r="S249" s="200">
        <f t="shared" si="19"/>
        <v>100</v>
      </c>
      <c r="T249" s="201">
        <v>0</v>
      </c>
      <c r="U249" s="201">
        <f t="shared" si="21"/>
        <v>0</v>
      </c>
      <c r="V249" s="20"/>
      <c r="W249" s="22"/>
    </row>
    <row r="250" spans="1:23" s="3" customFormat="1" ht="121.5" customHeight="1" hidden="1">
      <c r="A250" s="186" t="s">
        <v>252</v>
      </c>
      <c r="B250" s="100"/>
      <c r="C250" s="101"/>
      <c r="D250" s="44"/>
      <c r="E250" s="50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258">
        <f t="shared" si="22"/>
        <v>100</v>
      </c>
      <c r="Q250" s="258">
        <f t="shared" si="22"/>
        <v>100</v>
      </c>
      <c r="R250" s="258">
        <f t="shared" si="22"/>
        <v>0</v>
      </c>
      <c r="S250" s="200">
        <f t="shared" si="19"/>
        <v>100</v>
      </c>
      <c r="T250" s="201">
        <v>0</v>
      </c>
      <c r="U250" s="201">
        <f t="shared" si="21"/>
        <v>0</v>
      </c>
      <c r="V250" s="20"/>
      <c r="W250" s="22"/>
    </row>
    <row r="251" spans="1:23" s="3" customFormat="1" ht="90" customHeight="1" hidden="1">
      <c r="A251" s="187" t="s">
        <v>250</v>
      </c>
      <c r="B251" s="100"/>
      <c r="C251" s="101"/>
      <c r="D251" s="44"/>
      <c r="E251" s="50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262">
        <v>100</v>
      </c>
      <c r="Q251" s="53">
        <v>100</v>
      </c>
      <c r="R251" s="80">
        <v>0</v>
      </c>
      <c r="S251" s="200">
        <f t="shared" si="19"/>
        <v>100</v>
      </c>
      <c r="T251" s="201">
        <v>0</v>
      </c>
      <c r="U251" s="201">
        <f t="shared" si="21"/>
        <v>0</v>
      </c>
      <c r="V251" s="20"/>
      <c r="W251" s="22"/>
    </row>
    <row r="252" spans="1:23" s="3" customFormat="1" ht="96" customHeight="1" hidden="1">
      <c r="A252" s="186" t="s">
        <v>251</v>
      </c>
      <c r="B252" s="100"/>
      <c r="C252" s="101"/>
      <c r="D252" s="44"/>
      <c r="E252" s="50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268">
        <f>P253+P256</f>
        <v>25993</v>
      </c>
      <c r="Q252" s="268">
        <f>Q253+Q256</f>
        <v>25993</v>
      </c>
      <c r="R252" s="268">
        <f>R253+R256</f>
        <v>4414</v>
      </c>
      <c r="S252" s="200">
        <f t="shared" si="19"/>
        <v>21579</v>
      </c>
      <c r="T252" s="201">
        <v>0</v>
      </c>
      <c r="U252" s="201">
        <f t="shared" si="21"/>
        <v>17</v>
      </c>
      <c r="V252" s="20"/>
      <c r="W252" s="22"/>
    </row>
    <row r="253" spans="1:23" s="3" customFormat="1" ht="57.75" customHeight="1" hidden="1">
      <c r="A253" s="186" t="s">
        <v>252</v>
      </c>
      <c r="B253" s="105"/>
      <c r="C253" s="106"/>
      <c r="D253" s="107"/>
      <c r="E253" s="108"/>
      <c r="F253" s="109"/>
      <c r="G253" s="109"/>
      <c r="H253" s="109"/>
      <c r="I253" s="109"/>
      <c r="J253" s="109"/>
      <c r="K253" s="109"/>
      <c r="L253" s="109"/>
      <c r="M253" s="109"/>
      <c r="N253" s="109"/>
      <c r="O253" s="109"/>
      <c r="P253" s="258">
        <f>P254+P255</f>
        <v>25493</v>
      </c>
      <c r="Q253" s="138">
        <f>Q254+Q255</f>
        <v>25493</v>
      </c>
      <c r="R253" s="138">
        <f>R254+R255</f>
        <v>4347</v>
      </c>
      <c r="S253" s="200">
        <f t="shared" si="19"/>
        <v>21146</v>
      </c>
      <c r="T253" s="201">
        <v>0</v>
      </c>
      <c r="U253" s="201">
        <f t="shared" si="21"/>
        <v>17</v>
      </c>
      <c r="V253" s="20"/>
      <c r="W253" s="22"/>
    </row>
    <row r="254" spans="1:23" s="3" customFormat="1" ht="57.75" customHeight="1" hidden="1">
      <c r="A254" s="187" t="s">
        <v>250</v>
      </c>
      <c r="B254" s="110"/>
      <c r="C254" s="111"/>
      <c r="D254" s="112"/>
      <c r="E254" s="50"/>
      <c r="F254" s="113"/>
      <c r="G254" s="113"/>
      <c r="H254" s="113"/>
      <c r="I254" s="113"/>
      <c r="J254" s="113"/>
      <c r="K254" s="113"/>
      <c r="L254" s="113"/>
      <c r="M254" s="113"/>
      <c r="N254" s="113"/>
      <c r="O254" s="113"/>
      <c r="P254" s="262">
        <v>8104</v>
      </c>
      <c r="Q254" s="75">
        <v>8104</v>
      </c>
      <c r="R254" s="86">
        <v>0</v>
      </c>
      <c r="S254" s="200">
        <f t="shared" si="19"/>
        <v>8104</v>
      </c>
      <c r="T254" s="201">
        <v>0</v>
      </c>
      <c r="U254" s="201">
        <f t="shared" si="21"/>
        <v>0</v>
      </c>
      <c r="V254" s="20"/>
      <c r="W254" s="22"/>
    </row>
    <row r="255" spans="1:23" s="3" customFormat="1" ht="57.75" customHeight="1" hidden="1">
      <c r="A255" s="186" t="s">
        <v>251</v>
      </c>
      <c r="B255" s="100"/>
      <c r="C255" s="101"/>
      <c r="D255" s="44"/>
      <c r="E255" s="50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262">
        <v>17389</v>
      </c>
      <c r="Q255" s="75">
        <v>17389</v>
      </c>
      <c r="R255" s="86">
        <v>4347</v>
      </c>
      <c r="S255" s="200">
        <f t="shared" si="19"/>
        <v>13042</v>
      </c>
      <c r="T255" s="201">
        <v>0</v>
      </c>
      <c r="U255" s="201">
        <f t="shared" si="21"/>
        <v>25</v>
      </c>
      <c r="V255" s="20"/>
      <c r="W255" s="22"/>
    </row>
    <row r="256" spans="1:23" s="3" customFormat="1" ht="39" customHeight="1" hidden="1">
      <c r="A256" s="186" t="s">
        <v>252</v>
      </c>
      <c r="B256" s="100"/>
      <c r="C256" s="101"/>
      <c r="D256" s="44"/>
      <c r="E256" s="50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258">
        <v>500</v>
      </c>
      <c r="Q256" s="139">
        <v>500</v>
      </c>
      <c r="R256" s="138">
        <f>R257</f>
        <v>67</v>
      </c>
      <c r="S256" s="200">
        <f t="shared" si="19"/>
        <v>433</v>
      </c>
      <c r="T256" s="201">
        <v>0</v>
      </c>
      <c r="U256" s="201">
        <f t="shared" si="21"/>
        <v>13</v>
      </c>
      <c r="V256" s="20"/>
      <c r="W256" s="22"/>
    </row>
    <row r="257" spans="1:23" s="3" customFormat="1" ht="58.5" customHeight="1" hidden="1">
      <c r="A257" s="187" t="s">
        <v>250</v>
      </c>
      <c r="B257" s="100"/>
      <c r="C257" s="101"/>
      <c r="D257" s="44"/>
      <c r="E257" s="50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262">
        <v>500</v>
      </c>
      <c r="Q257" s="75">
        <v>500</v>
      </c>
      <c r="R257" s="104">
        <v>67</v>
      </c>
      <c r="S257" s="200">
        <f t="shared" si="19"/>
        <v>433</v>
      </c>
      <c r="T257" s="201">
        <v>0</v>
      </c>
      <c r="U257" s="201">
        <f t="shared" si="21"/>
        <v>13</v>
      </c>
      <c r="V257" s="20"/>
      <c r="W257" s="22"/>
    </row>
    <row r="258" spans="1:23" s="3" customFormat="1" ht="60" customHeight="1" hidden="1">
      <c r="A258" s="186" t="s">
        <v>251</v>
      </c>
      <c r="B258" s="252"/>
      <c r="C258" s="253"/>
      <c r="D258" s="242"/>
      <c r="E258" s="248"/>
      <c r="F258" s="244"/>
      <c r="G258" s="244"/>
      <c r="H258" s="244"/>
      <c r="I258" s="244"/>
      <c r="J258" s="244"/>
      <c r="K258" s="244"/>
      <c r="L258" s="244"/>
      <c r="M258" s="244"/>
      <c r="N258" s="244"/>
      <c r="O258" s="244"/>
      <c r="P258" s="269">
        <f>P259+P268</f>
        <v>364</v>
      </c>
      <c r="Q258" s="212">
        <f>Q259+Q268</f>
        <v>393</v>
      </c>
      <c r="R258" s="212">
        <f>R259+R268</f>
        <v>0</v>
      </c>
      <c r="S258" s="200">
        <f t="shared" si="19"/>
        <v>393</v>
      </c>
      <c r="T258" s="201">
        <v>0</v>
      </c>
      <c r="U258" s="201">
        <f t="shared" si="21"/>
        <v>0</v>
      </c>
      <c r="V258" s="20"/>
      <c r="W258" s="22"/>
    </row>
    <row r="259" spans="1:23" s="3" customFormat="1" ht="62.25" customHeight="1" hidden="1">
      <c r="A259" s="186" t="s">
        <v>252</v>
      </c>
      <c r="B259" s="100"/>
      <c r="C259" s="101"/>
      <c r="D259" s="44"/>
      <c r="E259" s="50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268">
        <f>P265</f>
        <v>150</v>
      </c>
      <c r="Q259" s="268">
        <f>Q265</f>
        <v>150</v>
      </c>
      <c r="R259" s="268">
        <f>R265</f>
        <v>0</v>
      </c>
      <c r="S259" s="200">
        <f t="shared" si="19"/>
        <v>150</v>
      </c>
      <c r="T259" s="201">
        <v>0</v>
      </c>
      <c r="U259" s="201">
        <f t="shared" si="21"/>
        <v>0</v>
      </c>
      <c r="V259" s="20"/>
      <c r="W259" s="22"/>
    </row>
    <row r="260" spans="1:23" s="3" customFormat="1" ht="39" customHeight="1" hidden="1">
      <c r="A260" s="187" t="s">
        <v>250</v>
      </c>
      <c r="B260" s="100"/>
      <c r="C260" s="101"/>
      <c r="D260" s="44"/>
      <c r="E260" s="50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262"/>
      <c r="Q260" s="139">
        <v>331</v>
      </c>
      <c r="R260" s="140">
        <v>0</v>
      </c>
      <c r="S260" s="200">
        <f t="shared" si="19"/>
        <v>331</v>
      </c>
      <c r="T260" s="201">
        <v>0</v>
      </c>
      <c r="U260" s="201">
        <f t="shared" si="21"/>
        <v>0</v>
      </c>
      <c r="V260" s="20"/>
      <c r="W260" s="22"/>
    </row>
    <row r="261" spans="1:23" s="3" customFormat="1" ht="54.75" customHeight="1">
      <c r="A261" s="186" t="s">
        <v>251</v>
      </c>
      <c r="B261" s="100"/>
      <c r="C261" s="101"/>
      <c r="D261" s="44"/>
      <c r="E261" s="50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262">
        <v>0</v>
      </c>
      <c r="Q261" s="142">
        <v>3000</v>
      </c>
      <c r="R261" s="104">
        <v>0</v>
      </c>
      <c r="S261" s="182">
        <f t="shared" si="19"/>
        <v>3000</v>
      </c>
      <c r="T261" s="199">
        <v>0</v>
      </c>
      <c r="U261" s="199">
        <f t="shared" si="21"/>
        <v>0</v>
      </c>
      <c r="V261" s="20"/>
      <c r="W261" s="22"/>
    </row>
    <row r="262" spans="1:23" s="3" customFormat="1" ht="77.25" customHeight="1">
      <c r="A262" s="186" t="s">
        <v>252</v>
      </c>
      <c r="B262" s="100"/>
      <c r="C262" s="101"/>
      <c r="D262" s="44"/>
      <c r="E262" s="50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262">
        <v>0</v>
      </c>
      <c r="Q262" s="75">
        <v>30</v>
      </c>
      <c r="R262" s="104">
        <v>5</v>
      </c>
      <c r="S262" s="182">
        <f t="shared" si="19"/>
        <v>25</v>
      </c>
      <c r="T262" s="199">
        <v>0</v>
      </c>
      <c r="U262" s="199">
        <f t="shared" si="21"/>
        <v>17</v>
      </c>
      <c r="V262" s="20"/>
      <c r="W262" s="22"/>
    </row>
    <row r="263" spans="1:23" s="3" customFormat="1" ht="63" customHeight="1">
      <c r="A263" s="336" t="s">
        <v>131</v>
      </c>
      <c r="B263" s="100"/>
      <c r="C263" s="101"/>
      <c r="D263" s="44"/>
      <c r="E263" s="50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268">
        <v>364</v>
      </c>
      <c r="Q263" s="291">
        <v>393</v>
      </c>
      <c r="R263" s="103">
        <v>0</v>
      </c>
      <c r="S263" s="206">
        <f t="shared" si="19"/>
        <v>393</v>
      </c>
      <c r="T263" s="291">
        <v>0</v>
      </c>
      <c r="U263" s="291">
        <f t="shared" si="21"/>
        <v>0</v>
      </c>
      <c r="V263" s="20"/>
      <c r="W263" s="22"/>
    </row>
    <row r="264" spans="1:23" s="3" customFormat="1" ht="77.25" customHeight="1">
      <c r="A264" s="336" t="s">
        <v>132</v>
      </c>
      <c r="B264" s="100"/>
      <c r="C264" s="101"/>
      <c r="D264" s="44"/>
      <c r="E264" s="50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268">
        <v>150</v>
      </c>
      <c r="Q264" s="291">
        <v>150</v>
      </c>
      <c r="R264" s="103">
        <v>0</v>
      </c>
      <c r="S264" s="206">
        <f t="shared" si="19"/>
        <v>150</v>
      </c>
      <c r="T264" s="291">
        <v>0</v>
      </c>
      <c r="U264" s="291">
        <f t="shared" si="21"/>
        <v>0</v>
      </c>
      <c r="V264" s="20"/>
      <c r="W264" s="22"/>
    </row>
    <row r="265" spans="1:23" s="3" customFormat="1" ht="90" customHeight="1">
      <c r="A265" s="203" t="s">
        <v>159</v>
      </c>
      <c r="B265" s="100"/>
      <c r="C265" s="101"/>
      <c r="D265" s="44"/>
      <c r="E265" s="50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258">
        <f>P266+P267</f>
        <v>150</v>
      </c>
      <c r="Q265" s="258">
        <f>Q266+Q267</f>
        <v>150</v>
      </c>
      <c r="R265" s="258">
        <f>R266+R267</f>
        <v>0</v>
      </c>
      <c r="S265" s="200">
        <f aca="true" t="shared" si="23" ref="S265:S299">Q265-R265</f>
        <v>150</v>
      </c>
      <c r="T265" s="201">
        <f aca="true" t="shared" si="24" ref="T265:T299">R265/P265*100</f>
        <v>0</v>
      </c>
      <c r="U265" s="201">
        <f aca="true" t="shared" si="25" ref="U265:U299">R265/Q265*100</f>
        <v>0</v>
      </c>
      <c r="V265" s="20"/>
      <c r="W265" s="22"/>
    </row>
    <row r="266" spans="1:23" s="3" customFormat="1" ht="93.75" customHeight="1" hidden="1">
      <c r="A266" s="148" t="s">
        <v>145</v>
      </c>
      <c r="B266" s="100"/>
      <c r="C266" s="101"/>
      <c r="D266" s="44"/>
      <c r="E266" s="50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262">
        <v>100</v>
      </c>
      <c r="Q266" s="75">
        <v>100</v>
      </c>
      <c r="R266" s="104">
        <v>0</v>
      </c>
      <c r="S266" s="200">
        <f t="shared" si="23"/>
        <v>100</v>
      </c>
      <c r="T266" s="201">
        <f t="shared" si="24"/>
        <v>0</v>
      </c>
      <c r="U266" s="201">
        <f t="shared" si="25"/>
        <v>0</v>
      </c>
      <c r="V266" s="20"/>
      <c r="W266" s="22"/>
    </row>
    <row r="267" spans="1:23" s="3" customFormat="1" ht="93.75" customHeight="1" hidden="1">
      <c r="A267" s="148" t="s">
        <v>212</v>
      </c>
      <c r="B267" s="100"/>
      <c r="C267" s="101"/>
      <c r="D267" s="44"/>
      <c r="E267" s="50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262">
        <v>50</v>
      </c>
      <c r="Q267" s="75">
        <v>50</v>
      </c>
      <c r="R267" s="104">
        <v>0</v>
      </c>
      <c r="S267" s="200">
        <f t="shared" si="23"/>
        <v>50</v>
      </c>
      <c r="T267" s="201">
        <f t="shared" si="24"/>
        <v>0</v>
      </c>
      <c r="U267" s="201">
        <f t="shared" si="25"/>
        <v>0</v>
      </c>
      <c r="V267" s="20"/>
      <c r="W267" s="22"/>
    </row>
    <row r="268" spans="1:23" s="3" customFormat="1" ht="0.75" customHeight="1" hidden="1">
      <c r="A268" s="123" t="s">
        <v>90</v>
      </c>
      <c r="B268" s="100"/>
      <c r="C268" s="101"/>
      <c r="D268" s="44"/>
      <c r="E268" s="50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268">
        <f>P272</f>
        <v>214</v>
      </c>
      <c r="Q268" s="81">
        <f>Q272</f>
        <v>243</v>
      </c>
      <c r="R268" s="81">
        <f>R272</f>
        <v>0</v>
      </c>
      <c r="S268" s="200">
        <f t="shared" si="23"/>
        <v>243</v>
      </c>
      <c r="T268" s="201">
        <f t="shared" si="24"/>
        <v>0</v>
      </c>
      <c r="U268" s="201">
        <f t="shared" si="25"/>
        <v>0</v>
      </c>
      <c r="V268" s="20"/>
      <c r="W268" s="22"/>
    </row>
    <row r="269" spans="1:23" s="3" customFormat="1" ht="52.5" customHeight="1">
      <c r="A269" s="183" t="s">
        <v>145</v>
      </c>
      <c r="B269" s="100"/>
      <c r="C269" s="101"/>
      <c r="D269" s="44"/>
      <c r="E269" s="50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267">
        <v>100</v>
      </c>
      <c r="Q269" s="104">
        <v>100</v>
      </c>
      <c r="R269" s="104">
        <v>0</v>
      </c>
      <c r="S269" s="182">
        <f t="shared" si="23"/>
        <v>100</v>
      </c>
      <c r="T269" s="199">
        <f t="shared" si="24"/>
        <v>0</v>
      </c>
      <c r="U269" s="199">
        <f t="shared" si="25"/>
        <v>0</v>
      </c>
      <c r="V269" s="20"/>
      <c r="W269" s="22"/>
    </row>
    <row r="270" spans="1:23" s="3" customFormat="1" ht="54" customHeight="1">
      <c r="A270" s="183" t="s">
        <v>212</v>
      </c>
      <c r="B270" s="100"/>
      <c r="C270" s="101"/>
      <c r="D270" s="44"/>
      <c r="E270" s="50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267">
        <v>50</v>
      </c>
      <c r="Q270" s="104">
        <v>50</v>
      </c>
      <c r="R270" s="104">
        <v>0</v>
      </c>
      <c r="S270" s="182">
        <f t="shared" si="23"/>
        <v>50</v>
      </c>
      <c r="T270" s="199">
        <f t="shared" si="24"/>
        <v>0</v>
      </c>
      <c r="U270" s="199">
        <f t="shared" si="25"/>
        <v>0</v>
      </c>
      <c r="V270" s="20"/>
      <c r="W270" s="22"/>
    </row>
    <row r="271" spans="1:23" s="3" customFormat="1" ht="86.25" customHeight="1">
      <c r="A271" s="323" t="s">
        <v>90</v>
      </c>
      <c r="B271" s="100"/>
      <c r="C271" s="101"/>
      <c r="D271" s="44"/>
      <c r="E271" s="50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268">
        <v>214</v>
      </c>
      <c r="Q271" s="103">
        <v>243</v>
      </c>
      <c r="R271" s="103">
        <v>0</v>
      </c>
      <c r="S271" s="206">
        <f t="shared" si="23"/>
        <v>243</v>
      </c>
      <c r="T271" s="291">
        <f t="shared" si="24"/>
        <v>0</v>
      </c>
      <c r="U271" s="291">
        <f t="shared" si="25"/>
        <v>0</v>
      </c>
      <c r="V271" s="20"/>
      <c r="W271" s="22"/>
    </row>
    <row r="272" spans="1:23" s="3" customFormat="1" ht="56.25" customHeight="1">
      <c r="A272" s="116" t="s">
        <v>91</v>
      </c>
      <c r="B272" s="100"/>
      <c r="C272" s="101"/>
      <c r="D272" s="44"/>
      <c r="E272" s="50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258">
        <v>214</v>
      </c>
      <c r="Q272" s="135">
        <v>243</v>
      </c>
      <c r="R272" s="135">
        <v>0</v>
      </c>
      <c r="S272" s="200">
        <f t="shared" si="23"/>
        <v>243</v>
      </c>
      <c r="T272" s="201">
        <f t="shared" si="24"/>
        <v>0</v>
      </c>
      <c r="U272" s="201">
        <f t="shared" si="25"/>
        <v>0</v>
      </c>
      <c r="V272" s="20"/>
      <c r="W272" s="22"/>
    </row>
    <row r="273" spans="1:23" s="3" customFormat="1" ht="60" customHeight="1">
      <c r="A273" s="132" t="s">
        <v>92</v>
      </c>
      <c r="B273" s="100"/>
      <c r="C273" s="101"/>
      <c r="D273" s="44"/>
      <c r="E273" s="50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262">
        <v>214</v>
      </c>
      <c r="Q273" s="104">
        <v>243</v>
      </c>
      <c r="R273" s="104">
        <v>0</v>
      </c>
      <c r="S273" s="182">
        <f t="shared" si="23"/>
        <v>243</v>
      </c>
      <c r="T273" s="199">
        <f t="shared" si="24"/>
        <v>0</v>
      </c>
      <c r="U273" s="199">
        <f t="shared" si="25"/>
        <v>0</v>
      </c>
      <c r="V273" s="20"/>
      <c r="W273" s="22"/>
    </row>
    <row r="274" spans="1:23" s="3" customFormat="1" ht="63.75" customHeight="1">
      <c r="A274" s="307" t="s">
        <v>253</v>
      </c>
      <c r="B274" s="308"/>
      <c r="C274" s="309"/>
      <c r="D274" s="300"/>
      <c r="E274" s="301"/>
      <c r="F274" s="302"/>
      <c r="G274" s="302"/>
      <c r="H274" s="302"/>
      <c r="I274" s="302"/>
      <c r="J274" s="302"/>
      <c r="K274" s="302"/>
      <c r="L274" s="302"/>
      <c r="M274" s="302"/>
      <c r="N274" s="302"/>
      <c r="O274" s="302"/>
      <c r="P274" s="303">
        <f>P275</f>
        <v>0</v>
      </c>
      <c r="Q274" s="303">
        <v>45</v>
      </c>
      <c r="R274" s="303">
        <v>8</v>
      </c>
      <c r="S274" s="304">
        <f t="shared" si="23"/>
        <v>37</v>
      </c>
      <c r="T274" s="305">
        <v>0</v>
      </c>
      <c r="U274" s="305">
        <f t="shared" si="25"/>
        <v>18</v>
      </c>
      <c r="V274" s="20"/>
      <c r="W274" s="22"/>
    </row>
    <row r="275" spans="1:23" s="3" customFormat="1" ht="63.75" customHeight="1">
      <c r="A275" s="306" t="s">
        <v>254</v>
      </c>
      <c r="B275" s="100"/>
      <c r="C275" s="101"/>
      <c r="D275" s="44"/>
      <c r="E275" s="50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268">
        <f>P276</f>
        <v>0</v>
      </c>
      <c r="Q275" s="268">
        <v>45</v>
      </c>
      <c r="R275" s="268">
        <v>8</v>
      </c>
      <c r="S275" s="206">
        <f t="shared" si="23"/>
        <v>37</v>
      </c>
      <c r="T275" s="291">
        <v>0</v>
      </c>
      <c r="U275" s="291">
        <f t="shared" si="25"/>
        <v>18</v>
      </c>
      <c r="V275" s="20"/>
      <c r="W275" s="22"/>
    </row>
    <row r="276" spans="1:23" s="3" customFormat="1" ht="91.5" customHeight="1">
      <c r="A276" s="203" t="s">
        <v>213</v>
      </c>
      <c r="B276" s="100"/>
      <c r="C276" s="101"/>
      <c r="D276" s="44"/>
      <c r="E276" s="50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258">
        <f>P277</f>
        <v>0</v>
      </c>
      <c r="Q276" s="258">
        <v>45</v>
      </c>
      <c r="R276" s="258">
        <v>8</v>
      </c>
      <c r="S276" s="200">
        <f t="shared" si="23"/>
        <v>37</v>
      </c>
      <c r="T276" s="201">
        <v>0</v>
      </c>
      <c r="U276" s="201">
        <f t="shared" si="25"/>
        <v>18</v>
      </c>
      <c r="V276" s="20"/>
      <c r="W276" s="22"/>
    </row>
    <row r="277" spans="1:23" s="3" customFormat="1" ht="63.75" customHeight="1">
      <c r="A277" s="161" t="s">
        <v>214</v>
      </c>
      <c r="B277" s="100"/>
      <c r="C277" s="101"/>
      <c r="D277" s="44"/>
      <c r="E277" s="50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262">
        <v>0</v>
      </c>
      <c r="Q277" s="104">
        <v>45</v>
      </c>
      <c r="R277" s="104">
        <v>8</v>
      </c>
      <c r="S277" s="182">
        <f t="shared" si="23"/>
        <v>37</v>
      </c>
      <c r="T277" s="199">
        <v>0</v>
      </c>
      <c r="U277" s="199">
        <f t="shared" si="25"/>
        <v>18</v>
      </c>
      <c r="V277" s="20"/>
      <c r="W277" s="22"/>
    </row>
    <row r="278" spans="1:23" s="226" customFormat="1" ht="69" customHeight="1">
      <c r="A278" s="251" t="s">
        <v>35</v>
      </c>
      <c r="B278" s="252"/>
      <c r="C278" s="253"/>
      <c r="D278" s="242"/>
      <c r="E278" s="248"/>
      <c r="F278" s="244"/>
      <c r="G278" s="244"/>
      <c r="H278" s="244"/>
      <c r="I278" s="244"/>
      <c r="J278" s="244"/>
      <c r="K278" s="244"/>
      <c r="L278" s="244"/>
      <c r="M278" s="244"/>
      <c r="N278" s="244"/>
      <c r="O278" s="244"/>
      <c r="P278" s="269">
        <v>143201</v>
      </c>
      <c r="Q278" s="254">
        <v>174780</v>
      </c>
      <c r="R278" s="254">
        <v>76995</v>
      </c>
      <c r="S278" s="231">
        <f t="shared" si="23"/>
        <v>97785</v>
      </c>
      <c r="T278" s="212">
        <f t="shared" si="24"/>
        <v>54</v>
      </c>
      <c r="U278" s="212">
        <f t="shared" si="25"/>
        <v>44</v>
      </c>
      <c r="V278" s="225"/>
      <c r="W278" s="272"/>
    </row>
    <row r="279" spans="1:23" s="3" customFormat="1" ht="63" customHeight="1" hidden="1">
      <c r="A279" s="133" t="s">
        <v>93</v>
      </c>
      <c r="B279" s="100"/>
      <c r="C279" s="101"/>
      <c r="D279" s="44"/>
      <c r="E279" s="50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258" t="e">
        <f>P280+P281+P282+#REF!+P284+P285+P286+P287+P288+P289+#REF!+P290+P292+P293+P294+P295</f>
        <v>#REF!</v>
      </c>
      <c r="Q279" s="258" t="e">
        <f>Q280+Q281+Q282+#REF!+Q284+Q285+Q286+Q287+Q288+Q289+#REF!+Q290+Q292+Q293+Q294+Q295</f>
        <v>#REF!</v>
      </c>
      <c r="R279" s="258" t="e">
        <f>R280+R281+R282+#REF!+R284+R285+R286+R287+R288+R289+#REF!+R290+R292+R293+R294+R295</f>
        <v>#REF!</v>
      </c>
      <c r="S279" s="200" t="e">
        <f t="shared" si="23"/>
        <v>#REF!</v>
      </c>
      <c r="T279" s="201" t="e">
        <f t="shared" si="24"/>
        <v>#REF!</v>
      </c>
      <c r="U279" s="201" t="e">
        <f t="shared" si="25"/>
        <v>#REF!</v>
      </c>
      <c r="V279" s="20"/>
      <c r="W279" s="22"/>
    </row>
    <row r="280" spans="1:23" s="3" customFormat="1" ht="30" customHeight="1">
      <c r="A280" s="148" t="s">
        <v>36</v>
      </c>
      <c r="B280" s="100"/>
      <c r="C280" s="101"/>
      <c r="D280" s="44"/>
      <c r="E280" s="50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262">
        <v>3389</v>
      </c>
      <c r="Q280" s="104">
        <v>3389</v>
      </c>
      <c r="R280" s="182">
        <v>1286</v>
      </c>
      <c r="S280" s="182">
        <f t="shared" si="23"/>
        <v>2103</v>
      </c>
      <c r="T280" s="199">
        <f t="shared" si="24"/>
        <v>38</v>
      </c>
      <c r="U280" s="199">
        <f t="shared" si="25"/>
        <v>38</v>
      </c>
      <c r="V280" s="20"/>
      <c r="W280" s="22"/>
    </row>
    <row r="281" spans="1:23" s="3" customFormat="1" ht="63.75" customHeight="1">
      <c r="A281" s="148" t="s">
        <v>94</v>
      </c>
      <c r="B281" s="100"/>
      <c r="C281" s="101"/>
      <c r="D281" s="44"/>
      <c r="E281" s="50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262">
        <v>78450</v>
      </c>
      <c r="Q281" s="104">
        <v>76087</v>
      </c>
      <c r="R281" s="80">
        <v>34553</v>
      </c>
      <c r="S281" s="182">
        <f t="shared" si="23"/>
        <v>41534</v>
      </c>
      <c r="T281" s="199">
        <f t="shared" si="24"/>
        <v>44</v>
      </c>
      <c r="U281" s="199">
        <f t="shared" si="25"/>
        <v>45</v>
      </c>
      <c r="V281" s="20"/>
      <c r="W281" s="22"/>
    </row>
    <row r="282" spans="1:23" s="3" customFormat="1" ht="63.75" customHeight="1">
      <c r="A282" s="148" t="s">
        <v>95</v>
      </c>
      <c r="B282" s="100"/>
      <c r="C282" s="101"/>
      <c r="D282" s="44"/>
      <c r="E282" s="50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262">
        <v>2730</v>
      </c>
      <c r="Q282" s="104">
        <v>2730</v>
      </c>
      <c r="R282" s="80">
        <v>1403</v>
      </c>
      <c r="S282" s="182">
        <f t="shared" si="23"/>
        <v>1327</v>
      </c>
      <c r="T282" s="199">
        <f t="shared" si="24"/>
        <v>51</v>
      </c>
      <c r="U282" s="199">
        <f t="shared" si="25"/>
        <v>51</v>
      </c>
      <c r="V282" s="20"/>
      <c r="W282" s="22"/>
    </row>
    <row r="283" spans="1:23" s="3" customFormat="1" ht="51" customHeight="1">
      <c r="A283" s="148" t="s">
        <v>96</v>
      </c>
      <c r="B283" s="100"/>
      <c r="C283" s="101"/>
      <c r="D283" s="44"/>
      <c r="E283" s="50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262">
        <v>2064</v>
      </c>
      <c r="Q283" s="104">
        <v>2064</v>
      </c>
      <c r="R283" s="80">
        <v>816</v>
      </c>
      <c r="S283" s="182">
        <f t="shared" si="23"/>
        <v>1248</v>
      </c>
      <c r="T283" s="199">
        <f t="shared" si="24"/>
        <v>40</v>
      </c>
      <c r="U283" s="199">
        <f t="shared" si="25"/>
        <v>40</v>
      </c>
      <c r="V283" s="20"/>
      <c r="W283" s="22"/>
    </row>
    <row r="284" spans="1:23" s="3" customFormat="1" ht="66" customHeight="1">
      <c r="A284" s="148" t="s">
        <v>97</v>
      </c>
      <c r="B284" s="100"/>
      <c r="C284" s="101"/>
      <c r="D284" s="44"/>
      <c r="E284" s="50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262">
        <v>1466</v>
      </c>
      <c r="Q284" s="104">
        <v>1466</v>
      </c>
      <c r="R284" s="80">
        <v>786</v>
      </c>
      <c r="S284" s="182">
        <f t="shared" si="23"/>
        <v>680</v>
      </c>
      <c r="T284" s="199">
        <f t="shared" si="24"/>
        <v>54</v>
      </c>
      <c r="U284" s="199">
        <f t="shared" si="25"/>
        <v>54</v>
      </c>
      <c r="V284" s="20"/>
      <c r="W284" s="22"/>
    </row>
    <row r="285" spans="1:23" s="3" customFormat="1" ht="66" customHeight="1">
      <c r="A285" s="148" t="s">
        <v>98</v>
      </c>
      <c r="B285" s="100"/>
      <c r="C285" s="101"/>
      <c r="D285" s="44"/>
      <c r="E285" s="50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262">
        <v>1402</v>
      </c>
      <c r="Q285" s="104">
        <v>16880</v>
      </c>
      <c r="R285" s="142">
        <v>1179</v>
      </c>
      <c r="S285" s="182">
        <f t="shared" si="23"/>
        <v>15701</v>
      </c>
      <c r="T285" s="199">
        <f t="shared" si="24"/>
        <v>84</v>
      </c>
      <c r="U285" s="199">
        <f t="shared" si="25"/>
        <v>7</v>
      </c>
      <c r="V285" s="20"/>
      <c r="W285" s="22"/>
    </row>
    <row r="286" spans="1:23" s="3" customFormat="1" ht="66" customHeight="1">
      <c r="A286" s="148" t="s">
        <v>37</v>
      </c>
      <c r="B286" s="100"/>
      <c r="C286" s="101"/>
      <c r="D286" s="44"/>
      <c r="E286" s="50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262">
        <v>100</v>
      </c>
      <c r="Q286" s="104">
        <v>100</v>
      </c>
      <c r="R286" s="80">
        <v>7</v>
      </c>
      <c r="S286" s="182">
        <f t="shared" si="23"/>
        <v>93</v>
      </c>
      <c r="T286" s="199">
        <f t="shared" si="24"/>
        <v>7</v>
      </c>
      <c r="U286" s="199">
        <f t="shared" si="25"/>
        <v>7</v>
      </c>
      <c r="V286" s="20"/>
      <c r="W286" s="22"/>
    </row>
    <row r="287" spans="1:23" s="3" customFormat="1" ht="66" customHeight="1">
      <c r="A287" s="148" t="s">
        <v>99</v>
      </c>
      <c r="B287" s="100"/>
      <c r="C287" s="101"/>
      <c r="D287" s="44"/>
      <c r="E287" s="50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262">
        <v>3050</v>
      </c>
      <c r="Q287" s="104">
        <v>15368</v>
      </c>
      <c r="R287" s="80">
        <v>6912</v>
      </c>
      <c r="S287" s="182">
        <f t="shared" si="23"/>
        <v>8456</v>
      </c>
      <c r="T287" s="199">
        <f t="shared" si="24"/>
        <v>227</v>
      </c>
      <c r="U287" s="199">
        <f t="shared" si="25"/>
        <v>45</v>
      </c>
      <c r="V287" s="20"/>
      <c r="W287" s="22"/>
    </row>
    <row r="288" spans="1:23" s="3" customFormat="1" ht="77.25" customHeight="1">
      <c r="A288" s="148" t="s">
        <v>160</v>
      </c>
      <c r="B288" s="100"/>
      <c r="C288" s="101"/>
      <c r="D288" s="44"/>
      <c r="E288" s="50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262">
        <v>1500</v>
      </c>
      <c r="Q288" s="104">
        <v>2500</v>
      </c>
      <c r="R288" s="80">
        <v>930</v>
      </c>
      <c r="S288" s="182">
        <f t="shared" si="23"/>
        <v>1570</v>
      </c>
      <c r="T288" s="199">
        <f t="shared" si="24"/>
        <v>62</v>
      </c>
      <c r="U288" s="199">
        <f t="shared" si="25"/>
        <v>37</v>
      </c>
      <c r="V288" s="20"/>
      <c r="W288" s="22"/>
    </row>
    <row r="289" spans="1:23" s="3" customFormat="1" ht="49.5" customHeight="1">
      <c r="A289" s="148" t="s">
        <v>26</v>
      </c>
      <c r="B289" s="100"/>
      <c r="C289" s="101"/>
      <c r="D289" s="44"/>
      <c r="E289" s="50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262">
        <v>45272</v>
      </c>
      <c r="Q289" s="104">
        <v>49486</v>
      </c>
      <c r="R289" s="80">
        <v>27784</v>
      </c>
      <c r="S289" s="182">
        <f t="shared" si="23"/>
        <v>21702</v>
      </c>
      <c r="T289" s="199">
        <f t="shared" si="24"/>
        <v>61</v>
      </c>
      <c r="U289" s="199">
        <f t="shared" si="25"/>
        <v>56</v>
      </c>
      <c r="V289" s="20"/>
      <c r="W289" s="22"/>
    </row>
    <row r="290" spans="1:23" s="3" customFormat="1" ht="63" customHeight="1">
      <c r="A290" s="204" t="s">
        <v>100</v>
      </c>
      <c r="B290" s="100"/>
      <c r="C290" s="101"/>
      <c r="D290" s="44"/>
      <c r="E290" s="50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262">
        <v>1061</v>
      </c>
      <c r="Q290" s="104">
        <v>1082</v>
      </c>
      <c r="R290" s="104">
        <v>383</v>
      </c>
      <c r="S290" s="182">
        <f t="shared" si="23"/>
        <v>699</v>
      </c>
      <c r="T290" s="199">
        <f t="shared" si="24"/>
        <v>36</v>
      </c>
      <c r="U290" s="199">
        <f t="shared" si="25"/>
        <v>35</v>
      </c>
      <c r="V290" s="20"/>
      <c r="W290" s="22"/>
    </row>
    <row r="291" spans="1:23" s="3" customFormat="1" ht="63" customHeight="1">
      <c r="A291" s="184" t="s">
        <v>255</v>
      </c>
      <c r="B291" s="100"/>
      <c r="C291" s="101"/>
      <c r="D291" s="44"/>
      <c r="E291" s="50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264">
        <v>265</v>
      </c>
      <c r="Q291" s="141">
        <v>265</v>
      </c>
      <c r="R291" s="104">
        <v>72</v>
      </c>
      <c r="S291" s="182">
        <f t="shared" si="23"/>
        <v>193</v>
      </c>
      <c r="T291" s="199">
        <f t="shared" si="24"/>
        <v>27</v>
      </c>
      <c r="U291" s="199">
        <f t="shared" si="25"/>
        <v>27</v>
      </c>
      <c r="V291" s="20"/>
      <c r="W291" s="22"/>
    </row>
    <row r="292" spans="1:23" s="3" customFormat="1" ht="74.25" customHeight="1">
      <c r="A292" s="205" t="s">
        <v>101</v>
      </c>
      <c r="B292" s="100"/>
      <c r="C292" s="101"/>
      <c r="D292" s="44"/>
      <c r="E292" s="50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264">
        <v>353</v>
      </c>
      <c r="Q292" s="141">
        <v>1265</v>
      </c>
      <c r="R292" s="104">
        <v>0</v>
      </c>
      <c r="S292" s="182">
        <f t="shared" si="23"/>
        <v>1265</v>
      </c>
      <c r="T292" s="199">
        <f t="shared" si="24"/>
        <v>0</v>
      </c>
      <c r="U292" s="199">
        <f t="shared" si="25"/>
        <v>0</v>
      </c>
      <c r="V292" s="20"/>
      <c r="W292" s="22"/>
    </row>
    <row r="293" spans="1:23" s="226" customFormat="1" ht="144" customHeight="1">
      <c r="A293" s="162" t="s">
        <v>133</v>
      </c>
      <c r="B293" s="100"/>
      <c r="C293" s="101"/>
      <c r="D293" s="44"/>
      <c r="E293" s="50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264">
        <v>3</v>
      </c>
      <c r="Q293" s="141">
        <v>3</v>
      </c>
      <c r="R293" s="104">
        <v>0</v>
      </c>
      <c r="S293" s="182">
        <f t="shared" si="23"/>
        <v>3</v>
      </c>
      <c r="T293" s="199">
        <f t="shared" si="24"/>
        <v>0</v>
      </c>
      <c r="U293" s="199">
        <f t="shared" si="25"/>
        <v>0</v>
      </c>
      <c r="V293" s="225"/>
      <c r="W293" s="272"/>
    </row>
    <row r="294" spans="1:23" s="3" customFormat="1" ht="81" customHeight="1">
      <c r="A294" s="161" t="s">
        <v>39</v>
      </c>
      <c r="B294" s="100"/>
      <c r="C294" s="101"/>
      <c r="D294" s="44"/>
      <c r="E294" s="50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264">
        <v>1272</v>
      </c>
      <c r="Q294" s="141">
        <v>1272</v>
      </c>
      <c r="R294" s="104">
        <v>475</v>
      </c>
      <c r="S294" s="182">
        <f t="shared" si="23"/>
        <v>797</v>
      </c>
      <c r="T294" s="199">
        <v>0</v>
      </c>
      <c r="U294" s="199">
        <f t="shared" si="25"/>
        <v>37</v>
      </c>
      <c r="V294" s="20"/>
      <c r="W294" s="22"/>
    </row>
    <row r="295" spans="1:23" s="3" customFormat="1" ht="72" customHeight="1" hidden="1">
      <c r="A295" s="161" t="s">
        <v>40</v>
      </c>
      <c r="B295" s="100"/>
      <c r="C295" s="101"/>
      <c r="D295" s="44"/>
      <c r="E295" s="50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264">
        <v>786</v>
      </c>
      <c r="Q295" s="141">
        <v>786</v>
      </c>
      <c r="R295" s="104">
        <v>179</v>
      </c>
      <c r="S295" s="182">
        <f t="shared" si="23"/>
        <v>607</v>
      </c>
      <c r="T295" s="199">
        <v>0</v>
      </c>
      <c r="U295" s="199">
        <f t="shared" si="25"/>
        <v>23</v>
      </c>
      <c r="V295" s="20"/>
      <c r="W295" s="22"/>
    </row>
    <row r="296" spans="1:23" s="3" customFormat="1" ht="54.75" customHeight="1" hidden="1">
      <c r="A296" s="282" t="s">
        <v>23</v>
      </c>
      <c r="B296" s="283"/>
      <c r="C296" s="284"/>
      <c r="D296" s="285"/>
      <c r="E296" s="286"/>
      <c r="F296" s="287"/>
      <c r="G296" s="287"/>
      <c r="H296" s="287"/>
      <c r="I296" s="287"/>
      <c r="J296" s="287"/>
      <c r="K296" s="287"/>
      <c r="L296" s="287"/>
      <c r="M296" s="287"/>
      <c r="N296" s="287"/>
      <c r="O296" s="287"/>
      <c r="P296" s="288">
        <f>P298+P299</f>
        <v>1002185</v>
      </c>
      <c r="Q296" s="288">
        <f>Q298+Q299</f>
        <v>1110955</v>
      </c>
      <c r="R296" s="288">
        <f>R298+R299</f>
        <v>447426</v>
      </c>
      <c r="S296" s="182">
        <f t="shared" si="23"/>
        <v>663529</v>
      </c>
      <c r="T296" s="199">
        <v>0</v>
      </c>
      <c r="U296" s="199">
        <f t="shared" si="25"/>
        <v>40</v>
      </c>
      <c r="V296" s="20"/>
      <c r="W296" s="22"/>
    </row>
    <row r="297" spans="1:23" s="3" customFormat="1" ht="55.5" customHeight="1">
      <c r="A297" s="357" t="s">
        <v>40</v>
      </c>
      <c r="B297" s="100"/>
      <c r="C297" s="101"/>
      <c r="D297" s="44"/>
      <c r="E297" s="50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262">
        <v>824</v>
      </c>
      <c r="Q297" s="83">
        <v>824</v>
      </c>
      <c r="R297" s="83">
        <v>408</v>
      </c>
      <c r="S297" s="182">
        <f t="shared" si="23"/>
        <v>416</v>
      </c>
      <c r="T297" s="199">
        <v>0</v>
      </c>
      <c r="U297" s="199">
        <f t="shared" si="25"/>
        <v>50</v>
      </c>
      <c r="V297" s="20"/>
      <c r="W297" s="22"/>
    </row>
    <row r="298" spans="1:23" s="3" customFormat="1" ht="54.75" customHeight="1">
      <c r="A298" s="282" t="s">
        <v>22</v>
      </c>
      <c r="B298" s="283"/>
      <c r="C298" s="284"/>
      <c r="D298" s="285"/>
      <c r="E298" s="286"/>
      <c r="F298" s="287"/>
      <c r="G298" s="287"/>
      <c r="H298" s="287"/>
      <c r="I298" s="287"/>
      <c r="J298" s="287"/>
      <c r="K298" s="287"/>
      <c r="L298" s="287"/>
      <c r="M298" s="287"/>
      <c r="N298" s="287"/>
      <c r="O298" s="287"/>
      <c r="P298" s="288">
        <f>P55-P299</f>
        <v>858984</v>
      </c>
      <c r="Q298" s="288">
        <f>Q55-Q299</f>
        <v>936175</v>
      </c>
      <c r="R298" s="288">
        <f>R55-R299</f>
        <v>370431</v>
      </c>
      <c r="S298" s="231">
        <f t="shared" si="23"/>
        <v>565744</v>
      </c>
      <c r="T298" s="212">
        <f t="shared" si="24"/>
        <v>43</v>
      </c>
      <c r="U298" s="212">
        <f t="shared" si="25"/>
        <v>40</v>
      </c>
      <c r="V298" s="20"/>
      <c r="W298" s="22"/>
    </row>
    <row r="299" spans="1:23" s="3" customFormat="1" ht="54.75" customHeight="1">
      <c r="A299" s="282" t="s">
        <v>14</v>
      </c>
      <c r="B299" s="283"/>
      <c r="C299" s="284"/>
      <c r="D299" s="285"/>
      <c r="E299" s="286"/>
      <c r="F299" s="287"/>
      <c r="G299" s="287"/>
      <c r="H299" s="287"/>
      <c r="I299" s="287"/>
      <c r="J299" s="287"/>
      <c r="K299" s="287"/>
      <c r="L299" s="287"/>
      <c r="M299" s="287"/>
      <c r="N299" s="287"/>
      <c r="O299" s="287"/>
      <c r="P299" s="288">
        <f>P278</f>
        <v>143201</v>
      </c>
      <c r="Q299" s="276">
        <f>Q278</f>
        <v>174780</v>
      </c>
      <c r="R299" s="276">
        <f>R278</f>
        <v>76995</v>
      </c>
      <c r="S299" s="231">
        <f t="shared" si="23"/>
        <v>97785</v>
      </c>
      <c r="T299" s="212">
        <f t="shared" si="24"/>
        <v>54</v>
      </c>
      <c r="U299" s="212">
        <f t="shared" si="25"/>
        <v>44</v>
      </c>
      <c r="V299" s="20"/>
      <c r="W299" s="22"/>
    </row>
    <row r="300" spans="1:23" s="3" customFormat="1" ht="78" customHeight="1">
      <c r="A300" s="350"/>
      <c r="B300" s="351"/>
      <c r="C300" s="351"/>
      <c r="D300" s="351"/>
      <c r="E300" s="351"/>
      <c r="F300" s="351"/>
      <c r="G300" s="351"/>
      <c r="H300" s="351"/>
      <c r="I300" s="351"/>
      <c r="J300" s="351"/>
      <c r="K300" s="351"/>
      <c r="L300" s="351"/>
      <c r="M300" s="351"/>
      <c r="N300" s="351"/>
      <c r="O300" s="351"/>
      <c r="P300" s="351"/>
      <c r="Q300" s="351"/>
      <c r="R300" s="351"/>
      <c r="S300" s="351"/>
      <c r="T300" s="351"/>
      <c r="U300" s="352"/>
      <c r="V300" s="20"/>
      <c r="W300" s="22"/>
    </row>
    <row r="301" spans="1:23" s="3" customFormat="1" ht="36" customHeight="1">
      <c r="A301" s="51" t="s">
        <v>24</v>
      </c>
      <c r="B301" s="96"/>
      <c r="C301" s="87"/>
      <c r="D301" s="40"/>
      <c r="E301" s="41"/>
      <c r="F301" s="40"/>
      <c r="G301" s="42"/>
      <c r="H301" s="43"/>
      <c r="I301" s="43"/>
      <c r="J301" s="43"/>
      <c r="K301" s="43"/>
      <c r="L301" s="43"/>
      <c r="M301" s="43"/>
      <c r="N301" s="43"/>
      <c r="O301" s="52"/>
      <c r="P301" s="85">
        <f>P31-P47</f>
        <v>-27050</v>
      </c>
      <c r="Q301" s="85">
        <f>Q31-Q47</f>
        <v>-73930</v>
      </c>
      <c r="R301" s="85">
        <f>R31-R47</f>
        <v>-38126</v>
      </c>
      <c r="S301" s="85"/>
      <c r="T301" s="78"/>
      <c r="U301" s="77"/>
      <c r="V301" s="20"/>
      <c r="W301" s="22"/>
    </row>
    <row r="302" spans="1:23" s="3" customFormat="1" ht="62.25" customHeight="1" hidden="1">
      <c r="A302" s="346"/>
      <c r="B302" s="346"/>
      <c r="C302" s="346"/>
      <c r="D302" s="346"/>
      <c r="E302" s="346"/>
      <c r="F302" s="346"/>
      <c r="G302" s="346"/>
      <c r="H302" s="346"/>
      <c r="I302" s="346"/>
      <c r="J302" s="346"/>
      <c r="K302" s="346"/>
      <c r="L302" s="346"/>
      <c r="M302" s="346"/>
      <c r="N302" s="346"/>
      <c r="O302" s="346"/>
      <c r="P302" s="346"/>
      <c r="Q302" s="346"/>
      <c r="R302" s="346"/>
      <c r="S302" s="346"/>
      <c r="T302" s="346"/>
      <c r="U302" s="347"/>
      <c r="V302" s="20"/>
      <c r="W302" s="22"/>
    </row>
    <row r="303" spans="1:23" s="3" customFormat="1" ht="62.25" customHeight="1">
      <c r="A303" s="348"/>
      <c r="B303" s="348"/>
      <c r="C303" s="348"/>
      <c r="D303" s="348"/>
      <c r="E303" s="348"/>
      <c r="F303" s="348"/>
      <c r="G303" s="348"/>
      <c r="H303" s="348"/>
      <c r="I303" s="348"/>
      <c r="J303" s="348"/>
      <c r="K303" s="348"/>
      <c r="L303" s="348"/>
      <c r="M303" s="348"/>
      <c r="N303" s="348"/>
      <c r="O303" s="348"/>
      <c r="P303" s="348"/>
      <c r="Q303" s="348"/>
      <c r="R303" s="348"/>
      <c r="S303" s="348"/>
      <c r="T303" s="348"/>
      <c r="U303" s="349"/>
      <c r="V303" s="20"/>
      <c r="W303" s="22"/>
    </row>
    <row r="304" spans="1:23" s="3" customFormat="1" ht="62.25" customHeight="1">
      <c r="A304" s="10"/>
      <c r="B304" s="10"/>
      <c r="C304" s="10"/>
      <c r="D304" s="10"/>
      <c r="E304" s="10"/>
      <c r="F304" s="10"/>
      <c r="G304" s="10"/>
      <c r="H304" s="14"/>
      <c r="I304" s="10"/>
      <c r="J304" s="10"/>
      <c r="K304" s="10"/>
      <c r="L304" s="10"/>
      <c r="M304" s="10"/>
      <c r="N304" s="10"/>
      <c r="O304" s="10"/>
      <c r="P304" s="265"/>
      <c r="Q304" s="10"/>
      <c r="R304" s="10"/>
      <c r="S304" s="10"/>
      <c r="T304" s="98"/>
      <c r="U304" s="15"/>
      <c r="V304" s="20"/>
      <c r="W304" s="22"/>
    </row>
    <row r="305" spans="1:23" s="3" customFormat="1" ht="62.25" customHeight="1">
      <c r="A305" s="10"/>
      <c r="B305" s="10"/>
      <c r="C305" s="10"/>
      <c r="D305" s="10"/>
      <c r="E305" s="10"/>
      <c r="F305" s="10"/>
      <c r="G305" s="10"/>
      <c r="H305" s="14"/>
      <c r="I305" s="10"/>
      <c r="J305" s="10"/>
      <c r="K305" s="10"/>
      <c r="L305" s="10"/>
      <c r="M305" s="10"/>
      <c r="N305" s="10"/>
      <c r="O305" s="10"/>
      <c r="P305" s="265"/>
      <c r="Q305" s="10"/>
      <c r="R305" s="10"/>
      <c r="S305" s="10"/>
      <c r="T305" s="98"/>
      <c r="U305" s="15"/>
      <c r="V305" s="20"/>
      <c r="W305" s="22"/>
    </row>
    <row r="306" spans="1:23" s="3" customFormat="1" ht="62.25" customHeight="1">
      <c r="A306" s="10"/>
      <c r="B306" s="10"/>
      <c r="C306" s="10"/>
      <c r="D306" s="10"/>
      <c r="E306" s="10"/>
      <c r="F306" s="10"/>
      <c r="G306" s="10"/>
      <c r="H306" s="14"/>
      <c r="I306" s="10"/>
      <c r="J306" s="10"/>
      <c r="K306" s="10"/>
      <c r="L306" s="10"/>
      <c r="M306" s="10"/>
      <c r="N306" s="10"/>
      <c r="O306" s="10"/>
      <c r="P306" s="265"/>
      <c r="Q306" s="10"/>
      <c r="R306" s="10"/>
      <c r="S306" s="10"/>
      <c r="T306" s="98"/>
      <c r="U306" s="15"/>
      <c r="V306" s="20"/>
      <c r="W306" s="22"/>
    </row>
    <row r="307" spans="1:23" s="3" customFormat="1" ht="62.25" customHeight="1">
      <c r="A307" s="10"/>
      <c r="B307" s="10"/>
      <c r="C307" s="10"/>
      <c r="D307" s="10"/>
      <c r="E307" s="10"/>
      <c r="F307" s="10"/>
      <c r="G307" s="10"/>
      <c r="H307" s="14"/>
      <c r="I307" s="10"/>
      <c r="J307" s="10"/>
      <c r="K307" s="10"/>
      <c r="L307" s="10"/>
      <c r="M307" s="10"/>
      <c r="N307" s="10"/>
      <c r="O307" s="10"/>
      <c r="P307" s="265"/>
      <c r="Q307" s="10"/>
      <c r="R307" s="10"/>
      <c r="S307" s="10"/>
      <c r="T307" s="99"/>
      <c r="U307" s="15"/>
      <c r="V307" s="20"/>
      <c r="W307" s="22"/>
    </row>
    <row r="308" spans="1:23" s="226" customFormat="1" ht="48" customHeight="1">
      <c r="A308" s="10"/>
      <c r="B308" s="10"/>
      <c r="C308" s="10"/>
      <c r="D308" s="10"/>
      <c r="E308" s="10"/>
      <c r="F308" s="10"/>
      <c r="G308" s="10"/>
      <c r="H308" s="14"/>
      <c r="I308" s="10"/>
      <c r="J308" s="10"/>
      <c r="K308" s="10"/>
      <c r="L308" s="10"/>
      <c r="M308" s="10"/>
      <c r="N308" s="10"/>
      <c r="O308" s="10"/>
      <c r="P308" s="265"/>
      <c r="Q308" s="10"/>
      <c r="R308" s="10"/>
      <c r="S308" s="10"/>
      <c r="T308" s="10"/>
      <c r="U308" s="15"/>
      <c r="V308" s="225"/>
      <c r="W308" s="272"/>
    </row>
    <row r="309" spans="1:23" s="3" customFormat="1" ht="33" customHeight="1">
      <c r="A309" s="10"/>
      <c r="B309" s="10"/>
      <c r="C309" s="10"/>
      <c r="D309" s="10"/>
      <c r="E309" s="10"/>
      <c r="F309" s="10"/>
      <c r="G309" s="10"/>
      <c r="H309" s="14"/>
      <c r="I309" s="10"/>
      <c r="J309" s="10"/>
      <c r="K309" s="10"/>
      <c r="L309" s="10"/>
      <c r="M309" s="10"/>
      <c r="N309" s="10"/>
      <c r="O309" s="10"/>
      <c r="P309" s="265"/>
      <c r="Q309" s="10"/>
      <c r="R309" s="10"/>
      <c r="S309" s="10"/>
      <c r="T309" s="10"/>
      <c r="U309" s="15"/>
      <c r="V309" s="20"/>
      <c r="W309" s="22"/>
    </row>
    <row r="310" spans="1:23" s="3" customFormat="1" ht="27.75" customHeight="1">
      <c r="A310" s="10"/>
      <c r="B310" s="10"/>
      <c r="C310" s="10"/>
      <c r="D310" s="10"/>
      <c r="E310" s="10"/>
      <c r="F310" s="10"/>
      <c r="G310" s="10"/>
      <c r="H310" s="14"/>
      <c r="I310" s="10"/>
      <c r="J310" s="10"/>
      <c r="K310" s="10"/>
      <c r="L310" s="10"/>
      <c r="M310" s="10"/>
      <c r="N310" s="10"/>
      <c r="O310" s="10"/>
      <c r="P310" s="265"/>
      <c r="Q310" s="10"/>
      <c r="R310" s="10"/>
      <c r="S310" s="10"/>
      <c r="T310" s="10"/>
      <c r="U310" s="15"/>
      <c r="V310" s="20"/>
      <c r="W310" s="22"/>
    </row>
    <row r="311" spans="1:23" s="3" customFormat="1" ht="46.5" customHeight="1">
      <c r="A311" s="10"/>
      <c r="B311" s="10"/>
      <c r="C311" s="10"/>
      <c r="D311" s="10"/>
      <c r="E311" s="10"/>
      <c r="F311" s="10"/>
      <c r="G311" s="10"/>
      <c r="H311" s="14"/>
      <c r="I311" s="10"/>
      <c r="J311" s="10"/>
      <c r="K311" s="10"/>
      <c r="L311" s="10"/>
      <c r="M311" s="10"/>
      <c r="N311" s="10"/>
      <c r="O311" s="10"/>
      <c r="P311" s="265"/>
      <c r="Q311" s="10"/>
      <c r="R311" s="10"/>
      <c r="S311" s="10"/>
      <c r="T311" s="10"/>
      <c r="U311" s="15"/>
      <c r="V311" s="20"/>
      <c r="W311" s="22"/>
    </row>
    <row r="312" spans="1:23" s="3" customFormat="1" ht="39" customHeight="1">
      <c r="A312" s="10"/>
      <c r="B312" s="10"/>
      <c r="C312" s="10"/>
      <c r="D312" s="10"/>
      <c r="E312" s="10"/>
      <c r="F312" s="10"/>
      <c r="G312" s="10"/>
      <c r="H312" s="14"/>
      <c r="I312" s="10"/>
      <c r="J312" s="10"/>
      <c r="K312" s="10"/>
      <c r="L312" s="10"/>
      <c r="M312" s="10"/>
      <c r="N312" s="10"/>
      <c r="O312" s="10"/>
      <c r="P312" s="265"/>
      <c r="Q312" s="10"/>
      <c r="R312" s="10"/>
      <c r="S312" s="10"/>
      <c r="T312" s="10"/>
      <c r="U312" s="15"/>
      <c r="V312" s="20"/>
      <c r="W312" s="22"/>
    </row>
    <row r="313" spans="1:23" s="3" customFormat="1" ht="41.25" customHeight="1" hidden="1">
      <c r="A313" s="10"/>
      <c r="B313" s="10"/>
      <c r="C313" s="10"/>
      <c r="D313" s="10"/>
      <c r="E313" s="10"/>
      <c r="F313" s="10"/>
      <c r="G313" s="10"/>
      <c r="H313" s="14"/>
      <c r="I313" s="10"/>
      <c r="J313" s="10"/>
      <c r="K313" s="10"/>
      <c r="L313" s="10"/>
      <c r="M313" s="10"/>
      <c r="N313" s="10"/>
      <c r="O313" s="10"/>
      <c r="P313" s="265"/>
      <c r="Q313" s="10"/>
      <c r="R313" s="10"/>
      <c r="S313" s="10"/>
      <c r="T313" s="10"/>
      <c r="U313" s="15"/>
      <c r="V313" s="20"/>
      <c r="W313" s="22"/>
    </row>
    <row r="314" spans="1:23" s="3" customFormat="1" ht="41.25" customHeight="1">
      <c r="A314" s="10"/>
      <c r="B314" s="10"/>
      <c r="C314" s="10"/>
      <c r="D314" s="10"/>
      <c r="E314" s="10"/>
      <c r="F314" s="10"/>
      <c r="G314" s="10"/>
      <c r="H314" s="14"/>
      <c r="I314" s="10"/>
      <c r="J314" s="10"/>
      <c r="K314" s="10"/>
      <c r="L314" s="10"/>
      <c r="M314" s="10"/>
      <c r="N314" s="10"/>
      <c r="O314" s="10"/>
      <c r="P314" s="265"/>
      <c r="Q314" s="10"/>
      <c r="R314" s="10"/>
      <c r="S314" s="10"/>
      <c r="T314" s="10"/>
      <c r="U314" s="15"/>
      <c r="V314" s="20"/>
      <c r="W314" s="22"/>
    </row>
    <row r="315" spans="1:23" s="3" customFormat="1" ht="32.25" customHeight="1">
      <c r="A315" s="10"/>
      <c r="B315" s="10"/>
      <c r="C315" s="10"/>
      <c r="D315" s="10"/>
      <c r="E315" s="10"/>
      <c r="F315" s="10"/>
      <c r="G315" s="10"/>
      <c r="H315" s="14"/>
      <c r="I315" s="10"/>
      <c r="J315" s="10"/>
      <c r="K315" s="10"/>
      <c r="L315" s="10"/>
      <c r="M315" s="10"/>
      <c r="N315" s="10"/>
      <c r="O315" s="10"/>
      <c r="P315" s="265"/>
      <c r="Q315" s="10"/>
      <c r="R315" s="10"/>
      <c r="S315" s="10"/>
      <c r="T315" s="10"/>
      <c r="U315" s="15"/>
      <c r="V315" s="20"/>
      <c r="W315" s="22"/>
    </row>
    <row r="316" spans="1:23" s="3" customFormat="1" ht="35.25" customHeight="1">
      <c r="A316" s="10"/>
      <c r="B316" s="10"/>
      <c r="C316" s="10"/>
      <c r="D316" s="10"/>
      <c r="E316" s="10"/>
      <c r="F316" s="10"/>
      <c r="G316" s="10"/>
      <c r="H316" s="14"/>
      <c r="I316" s="10"/>
      <c r="J316" s="10"/>
      <c r="K316" s="10"/>
      <c r="L316" s="10"/>
      <c r="M316" s="10"/>
      <c r="N316" s="10"/>
      <c r="O316" s="10"/>
      <c r="P316" s="265"/>
      <c r="Q316" s="10"/>
      <c r="R316" s="10"/>
      <c r="S316" s="10"/>
      <c r="T316" s="10"/>
      <c r="U316" s="15"/>
      <c r="V316" s="20"/>
      <c r="W316" s="22"/>
    </row>
    <row r="317" spans="1:23" s="3" customFormat="1" ht="33.75" customHeight="1">
      <c r="A317" s="10"/>
      <c r="B317" s="10"/>
      <c r="C317" s="10"/>
      <c r="D317" s="10"/>
      <c r="E317" s="10"/>
      <c r="F317" s="10"/>
      <c r="G317" s="10"/>
      <c r="H317" s="14"/>
      <c r="I317" s="10"/>
      <c r="J317" s="10"/>
      <c r="K317" s="10"/>
      <c r="L317" s="10"/>
      <c r="M317" s="10"/>
      <c r="N317" s="10"/>
      <c r="O317" s="10"/>
      <c r="P317" s="265"/>
      <c r="Q317" s="10"/>
      <c r="R317" s="10"/>
      <c r="S317" s="10"/>
      <c r="T317" s="10"/>
      <c r="U317" s="15"/>
      <c r="V317" s="20"/>
      <c r="W317" s="22"/>
    </row>
    <row r="318" spans="1:23" s="3" customFormat="1" ht="36" customHeight="1">
      <c r="A318" s="10"/>
      <c r="B318" s="10"/>
      <c r="C318" s="10"/>
      <c r="D318" s="10"/>
      <c r="E318" s="10"/>
      <c r="F318" s="10"/>
      <c r="G318" s="10"/>
      <c r="H318" s="14"/>
      <c r="I318" s="10"/>
      <c r="J318" s="10"/>
      <c r="K318" s="10"/>
      <c r="L318" s="10"/>
      <c r="M318" s="10"/>
      <c r="N318" s="10"/>
      <c r="O318" s="10"/>
      <c r="P318" s="265"/>
      <c r="Q318" s="10"/>
      <c r="R318" s="10"/>
      <c r="S318" s="10"/>
      <c r="T318" s="10"/>
      <c r="U318" s="15"/>
      <c r="V318" s="20"/>
      <c r="W318" s="22"/>
    </row>
    <row r="319" spans="1:23" s="3" customFormat="1" ht="36" customHeight="1" hidden="1">
      <c r="A319" s="10"/>
      <c r="B319" s="10"/>
      <c r="C319" s="10"/>
      <c r="D319" s="10"/>
      <c r="E319" s="10"/>
      <c r="F319" s="10"/>
      <c r="G319" s="10"/>
      <c r="H319" s="14"/>
      <c r="I319" s="10"/>
      <c r="J319" s="10"/>
      <c r="K319" s="10"/>
      <c r="L319" s="10"/>
      <c r="M319" s="10"/>
      <c r="N319" s="10"/>
      <c r="O319" s="10"/>
      <c r="P319" s="265"/>
      <c r="Q319" s="10"/>
      <c r="R319" s="10"/>
      <c r="S319" s="10"/>
      <c r="T319" s="10"/>
      <c r="U319" s="15"/>
      <c r="V319" s="20"/>
      <c r="W319" s="22"/>
    </row>
    <row r="320" spans="1:23" s="3" customFormat="1" ht="78" customHeight="1">
      <c r="A320" s="6"/>
      <c r="B320" s="6"/>
      <c r="C320"/>
      <c r="D320"/>
      <c r="E320"/>
      <c r="F320"/>
      <c r="G320"/>
      <c r="H320" s="1"/>
      <c r="I320"/>
      <c r="J320"/>
      <c r="K320"/>
      <c r="L320"/>
      <c r="M320"/>
      <c r="N320"/>
      <c r="O320"/>
      <c r="P320" s="266"/>
      <c r="Q320"/>
      <c r="R320"/>
      <c r="S320"/>
      <c r="T320"/>
      <c r="U320" s="7"/>
      <c r="V320" s="20"/>
      <c r="W320" s="22"/>
    </row>
    <row r="321" spans="1:23" s="3" customFormat="1" ht="45.75" customHeight="1">
      <c r="A321" s="6"/>
      <c r="B321" s="6"/>
      <c r="C321"/>
      <c r="D321"/>
      <c r="E321"/>
      <c r="F321"/>
      <c r="G321"/>
      <c r="H321" s="1"/>
      <c r="I321"/>
      <c r="J321"/>
      <c r="K321"/>
      <c r="L321"/>
      <c r="M321"/>
      <c r="N321"/>
      <c r="O321"/>
      <c r="P321" s="266"/>
      <c r="Q321"/>
      <c r="R321"/>
      <c r="S321"/>
      <c r="T321"/>
      <c r="U321" s="7"/>
      <c r="V321" s="20"/>
      <c r="W321" s="22"/>
    </row>
    <row r="322" spans="1:23" s="3" customFormat="1" ht="66" customHeight="1" hidden="1">
      <c r="A322" s="6"/>
      <c r="B322" s="6"/>
      <c r="C322"/>
      <c r="D322"/>
      <c r="E322"/>
      <c r="F322"/>
      <c r="G322"/>
      <c r="H322" s="1"/>
      <c r="I322"/>
      <c r="J322"/>
      <c r="K322"/>
      <c r="L322"/>
      <c r="M322"/>
      <c r="N322"/>
      <c r="O322"/>
      <c r="P322" s="266"/>
      <c r="Q322"/>
      <c r="R322"/>
      <c r="S322"/>
      <c r="T322"/>
      <c r="U322" s="7"/>
      <c r="V322" s="20"/>
      <c r="W322" s="22"/>
    </row>
    <row r="323" spans="1:23" s="3" customFormat="1" ht="66" customHeight="1">
      <c r="A323" s="6"/>
      <c r="B323" s="6"/>
      <c r="C323"/>
      <c r="D323"/>
      <c r="E323"/>
      <c r="F323"/>
      <c r="G323"/>
      <c r="H323" s="1"/>
      <c r="I323"/>
      <c r="J323"/>
      <c r="K323"/>
      <c r="L323"/>
      <c r="M323"/>
      <c r="N323"/>
      <c r="O323"/>
      <c r="P323" s="266"/>
      <c r="Q323"/>
      <c r="R323"/>
      <c r="S323"/>
      <c r="T323"/>
      <c r="U323" s="7"/>
      <c r="V323" s="20"/>
      <c r="W323" s="22"/>
    </row>
    <row r="324" spans="1:23" s="3" customFormat="1" ht="99" customHeight="1">
      <c r="A324" s="6"/>
      <c r="B324" s="6"/>
      <c r="C324"/>
      <c r="D324"/>
      <c r="E324"/>
      <c r="F324"/>
      <c r="G324"/>
      <c r="H324" s="1"/>
      <c r="I324"/>
      <c r="J324"/>
      <c r="K324"/>
      <c r="L324"/>
      <c r="M324"/>
      <c r="N324"/>
      <c r="O324"/>
      <c r="P324" s="266"/>
      <c r="Q324"/>
      <c r="R324"/>
      <c r="S324"/>
      <c r="T324"/>
      <c r="U324" s="7"/>
      <c r="V324" s="20"/>
      <c r="W324" s="22"/>
    </row>
    <row r="325" spans="1:23" s="3" customFormat="1" ht="72.75" customHeight="1">
      <c r="A325" s="6"/>
      <c r="B325" s="6"/>
      <c r="C325"/>
      <c r="D325"/>
      <c r="E325"/>
      <c r="F325"/>
      <c r="G325"/>
      <c r="H325" s="1"/>
      <c r="I325"/>
      <c r="J325"/>
      <c r="K325"/>
      <c r="L325"/>
      <c r="M325"/>
      <c r="N325"/>
      <c r="O325"/>
      <c r="P325" s="266"/>
      <c r="Q325"/>
      <c r="R325"/>
      <c r="S325"/>
      <c r="T325"/>
      <c r="U325" s="7"/>
      <c r="V325" s="20"/>
      <c r="W325" s="22"/>
    </row>
    <row r="326" spans="1:23" s="3" customFormat="1" ht="150" customHeight="1">
      <c r="A326" s="6"/>
      <c r="B326" s="6"/>
      <c r="C326"/>
      <c r="D326"/>
      <c r="E326"/>
      <c r="F326"/>
      <c r="G326"/>
      <c r="H326" s="1"/>
      <c r="I326"/>
      <c r="J326"/>
      <c r="K326"/>
      <c r="L326"/>
      <c r="M326"/>
      <c r="N326"/>
      <c r="O326"/>
      <c r="P326" s="266"/>
      <c r="Q326"/>
      <c r="R326"/>
      <c r="S326"/>
      <c r="T326"/>
      <c r="U326" s="7"/>
      <c r="V326" s="20"/>
      <c r="W326" s="22"/>
    </row>
    <row r="327" spans="1:23" s="3" customFormat="1" ht="45" customHeight="1">
      <c r="A327" s="6"/>
      <c r="B327" s="6"/>
      <c r="C327"/>
      <c r="D327"/>
      <c r="E327"/>
      <c r="F327"/>
      <c r="G327"/>
      <c r="H327" s="1"/>
      <c r="I327"/>
      <c r="J327"/>
      <c r="K327"/>
      <c r="L327"/>
      <c r="M327"/>
      <c r="N327"/>
      <c r="O327"/>
      <c r="P327" s="266"/>
      <c r="Q327"/>
      <c r="R327"/>
      <c r="S327"/>
      <c r="T327"/>
      <c r="U327" s="7"/>
      <c r="V327" s="20"/>
      <c r="W327" s="22"/>
    </row>
    <row r="328" spans="1:23" s="3" customFormat="1" ht="60" customHeight="1">
      <c r="A328" s="6"/>
      <c r="B328" s="6"/>
      <c r="C328"/>
      <c r="D328"/>
      <c r="E328"/>
      <c r="F328"/>
      <c r="G328"/>
      <c r="H328" s="1"/>
      <c r="I328"/>
      <c r="J328"/>
      <c r="K328"/>
      <c r="L328"/>
      <c r="M328"/>
      <c r="N328"/>
      <c r="O328"/>
      <c r="P328" s="266"/>
      <c r="Q328"/>
      <c r="R328"/>
      <c r="S328"/>
      <c r="T328"/>
      <c r="U328" s="7"/>
      <c r="V328" s="20"/>
      <c r="W328" s="22"/>
    </row>
    <row r="329" spans="1:23" s="223" customFormat="1" ht="31.5" customHeight="1">
      <c r="A329" s="6"/>
      <c r="B329" s="6"/>
      <c r="C329"/>
      <c r="D329"/>
      <c r="E329"/>
      <c r="F329"/>
      <c r="G329"/>
      <c r="H329" s="1"/>
      <c r="I329"/>
      <c r="J329"/>
      <c r="K329"/>
      <c r="L329"/>
      <c r="M329"/>
      <c r="N329"/>
      <c r="O329"/>
      <c r="P329" s="266"/>
      <c r="Q329"/>
      <c r="R329"/>
      <c r="S329"/>
      <c r="T329"/>
      <c r="U329" s="7"/>
      <c r="V329" s="222"/>
      <c r="W329" s="281"/>
    </row>
    <row r="330" spans="1:28" s="3" customFormat="1" ht="21" customHeight="1">
      <c r="A330" s="6"/>
      <c r="B330" s="6"/>
      <c r="C330"/>
      <c r="D330"/>
      <c r="E330"/>
      <c r="F330"/>
      <c r="G330"/>
      <c r="H330" s="1"/>
      <c r="I330"/>
      <c r="J330"/>
      <c r="K330"/>
      <c r="L330"/>
      <c r="M330"/>
      <c r="N330"/>
      <c r="O330"/>
      <c r="P330" s="266"/>
      <c r="Q330"/>
      <c r="R330"/>
      <c r="S330"/>
      <c r="T330"/>
      <c r="U330" s="7"/>
      <c r="V330" s="20"/>
      <c r="W330" s="22"/>
      <c r="AB330" s="3" t="s">
        <v>41</v>
      </c>
    </row>
    <row r="331" spans="1:23" s="223" customFormat="1" ht="24" customHeight="1">
      <c r="A331" s="6"/>
      <c r="B331" s="6"/>
      <c r="C331"/>
      <c r="D331"/>
      <c r="E331"/>
      <c r="F331"/>
      <c r="G331"/>
      <c r="H331" s="1"/>
      <c r="I331"/>
      <c r="J331"/>
      <c r="K331"/>
      <c r="L331"/>
      <c r="M331"/>
      <c r="N331"/>
      <c r="O331"/>
      <c r="P331" s="266"/>
      <c r="Q331"/>
      <c r="R331"/>
      <c r="S331"/>
      <c r="T331"/>
      <c r="U331" s="7"/>
      <c r="V331" s="222"/>
      <c r="W331" s="281"/>
    </row>
    <row r="332" spans="1:23" s="223" customFormat="1" ht="24" customHeight="1">
      <c r="A332" s="6"/>
      <c r="B332" s="6"/>
      <c r="C332"/>
      <c r="D332"/>
      <c r="E332"/>
      <c r="F332"/>
      <c r="G332"/>
      <c r="H332" s="1"/>
      <c r="I332"/>
      <c r="J332"/>
      <c r="K332"/>
      <c r="L332"/>
      <c r="M332"/>
      <c r="N332"/>
      <c r="O332"/>
      <c r="P332" s="266"/>
      <c r="Q332"/>
      <c r="R332"/>
      <c r="S332"/>
      <c r="T332"/>
      <c r="U332" s="7"/>
      <c r="V332" s="222"/>
      <c r="W332" s="281"/>
    </row>
    <row r="333" spans="1:23" s="3" customFormat="1" ht="24" customHeight="1">
      <c r="A333" s="6"/>
      <c r="B333" s="6"/>
      <c r="C333"/>
      <c r="D333"/>
      <c r="E333"/>
      <c r="F333"/>
      <c r="G333"/>
      <c r="H333" s="1"/>
      <c r="I333"/>
      <c r="J333"/>
      <c r="K333"/>
      <c r="L333"/>
      <c r="M333"/>
      <c r="N333"/>
      <c r="O333"/>
      <c r="P333" s="266"/>
      <c r="Q333"/>
      <c r="R333"/>
      <c r="S333"/>
      <c r="T333"/>
      <c r="U333" s="7"/>
      <c r="V333" s="20"/>
      <c r="W333" s="22"/>
    </row>
    <row r="334" spans="1:23" s="9" customFormat="1" ht="15" outlineLevel="5">
      <c r="A334" s="6"/>
      <c r="B334" s="6"/>
      <c r="C334"/>
      <c r="D334"/>
      <c r="E334"/>
      <c r="F334"/>
      <c r="G334"/>
      <c r="H334" s="1"/>
      <c r="I334"/>
      <c r="J334"/>
      <c r="K334"/>
      <c r="L334"/>
      <c r="M334"/>
      <c r="N334"/>
      <c r="O334"/>
      <c r="P334" s="266"/>
      <c r="Q334"/>
      <c r="R334"/>
      <c r="S334"/>
      <c r="T334"/>
      <c r="U334" s="7"/>
      <c r="V334" s="21"/>
      <c r="W334" s="21"/>
    </row>
    <row r="335" spans="1:23" s="4" customFormat="1" ht="15">
      <c r="A335" s="6"/>
      <c r="B335" s="6"/>
      <c r="C335"/>
      <c r="D335"/>
      <c r="E335"/>
      <c r="F335"/>
      <c r="G335"/>
      <c r="H335" s="1"/>
      <c r="I335"/>
      <c r="J335"/>
      <c r="K335"/>
      <c r="L335"/>
      <c r="M335"/>
      <c r="N335"/>
      <c r="O335"/>
      <c r="P335" s="266"/>
      <c r="Q335"/>
      <c r="R335"/>
      <c r="S335"/>
      <c r="T335"/>
      <c r="U335" s="7"/>
      <c r="V335" s="16"/>
      <c r="W335" s="16"/>
    </row>
    <row r="336" spans="1:23" s="4" customFormat="1" ht="15">
      <c r="A336" s="6"/>
      <c r="B336" s="6"/>
      <c r="C336"/>
      <c r="D336"/>
      <c r="E336"/>
      <c r="F336"/>
      <c r="G336"/>
      <c r="H336" s="1"/>
      <c r="I336"/>
      <c r="J336"/>
      <c r="K336"/>
      <c r="L336"/>
      <c r="M336"/>
      <c r="N336"/>
      <c r="O336"/>
      <c r="P336" s="266"/>
      <c r="Q336"/>
      <c r="R336"/>
      <c r="S336"/>
      <c r="T336"/>
      <c r="U336" s="7"/>
      <c r="V336" s="16"/>
      <c r="W336" s="16"/>
    </row>
    <row r="337" spans="1:23" s="4" customFormat="1" ht="15">
      <c r="A337" s="6"/>
      <c r="B337" s="6"/>
      <c r="C337"/>
      <c r="D337"/>
      <c r="E337"/>
      <c r="F337"/>
      <c r="G337"/>
      <c r="H337" s="1"/>
      <c r="I337"/>
      <c r="J337"/>
      <c r="K337"/>
      <c r="L337"/>
      <c r="M337"/>
      <c r="N337"/>
      <c r="O337"/>
      <c r="P337" s="266"/>
      <c r="Q337"/>
      <c r="R337"/>
      <c r="S337"/>
      <c r="T337"/>
      <c r="U337" s="7"/>
      <c r="V337" s="16"/>
      <c r="W337" s="16"/>
    </row>
    <row r="338" spans="1:23" s="4" customFormat="1" ht="15" customHeight="1">
      <c r="A338" s="6"/>
      <c r="B338" s="6"/>
      <c r="C338"/>
      <c r="D338"/>
      <c r="E338"/>
      <c r="F338"/>
      <c r="G338"/>
      <c r="H338" s="1"/>
      <c r="I338"/>
      <c r="J338"/>
      <c r="K338"/>
      <c r="L338"/>
      <c r="M338"/>
      <c r="N338"/>
      <c r="O338"/>
      <c r="P338" s="266"/>
      <c r="Q338"/>
      <c r="R338"/>
      <c r="S338"/>
      <c r="T338"/>
      <c r="U338" s="7"/>
      <c r="V338" s="16"/>
      <c r="W338" s="16"/>
    </row>
    <row r="339" spans="1:23" s="4" customFormat="1" ht="15">
      <c r="A339" s="6"/>
      <c r="B339" s="6"/>
      <c r="C339"/>
      <c r="D339"/>
      <c r="E339"/>
      <c r="F339"/>
      <c r="G339"/>
      <c r="H339" s="1"/>
      <c r="I339"/>
      <c r="J339"/>
      <c r="K339"/>
      <c r="L339"/>
      <c r="M339"/>
      <c r="N339"/>
      <c r="O339"/>
      <c r="P339" s="266"/>
      <c r="Q339"/>
      <c r="R339"/>
      <c r="S339"/>
      <c r="T339"/>
      <c r="U339" s="7"/>
      <c r="V339" s="16"/>
      <c r="W339" s="16"/>
    </row>
    <row r="340" spans="1:23" s="4" customFormat="1" ht="15">
      <c r="A340" s="6"/>
      <c r="B340" s="6"/>
      <c r="C340"/>
      <c r="D340"/>
      <c r="E340"/>
      <c r="F340"/>
      <c r="G340"/>
      <c r="H340" s="1"/>
      <c r="I340"/>
      <c r="J340"/>
      <c r="K340"/>
      <c r="L340"/>
      <c r="M340"/>
      <c r="N340"/>
      <c r="O340"/>
      <c r="P340" s="266"/>
      <c r="Q340"/>
      <c r="R340"/>
      <c r="S340"/>
      <c r="T340"/>
      <c r="U340" s="7"/>
      <c r="V340" s="16"/>
      <c r="W340" s="16"/>
    </row>
    <row r="341" spans="1:23" s="4" customFormat="1" ht="15">
      <c r="A341" s="6"/>
      <c r="B341" s="6"/>
      <c r="C341"/>
      <c r="D341"/>
      <c r="E341"/>
      <c r="F341"/>
      <c r="G341"/>
      <c r="H341" s="1"/>
      <c r="I341"/>
      <c r="J341"/>
      <c r="K341"/>
      <c r="L341"/>
      <c r="M341"/>
      <c r="N341"/>
      <c r="O341"/>
      <c r="P341" s="266"/>
      <c r="Q341"/>
      <c r="R341"/>
      <c r="S341"/>
      <c r="T341"/>
      <c r="U341" s="7"/>
      <c r="V341" s="16"/>
      <c r="W341" s="16"/>
    </row>
    <row r="342" spans="1:23" s="4" customFormat="1" ht="15">
      <c r="A342" s="6"/>
      <c r="B342" s="6"/>
      <c r="C342"/>
      <c r="D342"/>
      <c r="E342"/>
      <c r="F342"/>
      <c r="G342"/>
      <c r="H342" s="1"/>
      <c r="I342"/>
      <c r="J342"/>
      <c r="K342"/>
      <c r="L342"/>
      <c r="M342"/>
      <c r="N342"/>
      <c r="O342"/>
      <c r="P342" s="266"/>
      <c r="Q342"/>
      <c r="R342"/>
      <c r="S342"/>
      <c r="T342"/>
      <c r="U342" s="7"/>
      <c r="V342" s="16"/>
      <c r="W342" s="16"/>
    </row>
    <row r="343" spans="1:23" s="4" customFormat="1" ht="15">
      <c r="A343" s="6"/>
      <c r="B343" s="6"/>
      <c r="C343"/>
      <c r="D343"/>
      <c r="E343"/>
      <c r="F343"/>
      <c r="G343"/>
      <c r="H343" s="1"/>
      <c r="I343"/>
      <c r="J343"/>
      <c r="K343"/>
      <c r="L343"/>
      <c r="M343"/>
      <c r="N343"/>
      <c r="O343"/>
      <c r="P343" s="266"/>
      <c r="Q343"/>
      <c r="R343"/>
      <c r="S343"/>
      <c r="T343"/>
      <c r="U343" s="7"/>
      <c r="V343" s="16"/>
      <c r="W343" s="16"/>
    </row>
    <row r="344" spans="1:23" s="4" customFormat="1" ht="15">
      <c r="A344" s="6"/>
      <c r="B344" s="6"/>
      <c r="C344"/>
      <c r="D344"/>
      <c r="E344"/>
      <c r="F344"/>
      <c r="G344"/>
      <c r="H344" s="1"/>
      <c r="I344"/>
      <c r="J344"/>
      <c r="K344"/>
      <c r="L344"/>
      <c r="M344"/>
      <c r="N344"/>
      <c r="O344"/>
      <c r="P344" s="266"/>
      <c r="Q344"/>
      <c r="R344"/>
      <c r="S344"/>
      <c r="T344"/>
      <c r="U344" s="7"/>
      <c r="V344" s="16"/>
      <c r="W344" s="16"/>
    </row>
    <row r="345" spans="1:23" s="4" customFormat="1" ht="15">
      <c r="A345" s="6"/>
      <c r="B345" s="6"/>
      <c r="C345"/>
      <c r="D345"/>
      <c r="E345"/>
      <c r="F345"/>
      <c r="G345"/>
      <c r="H345" s="1"/>
      <c r="I345"/>
      <c r="J345"/>
      <c r="K345"/>
      <c r="L345"/>
      <c r="M345"/>
      <c r="N345"/>
      <c r="O345"/>
      <c r="P345" s="266"/>
      <c r="Q345"/>
      <c r="R345"/>
      <c r="S345"/>
      <c r="T345"/>
      <c r="U345" s="7"/>
      <c r="V345" s="16"/>
      <c r="W345" s="16"/>
    </row>
    <row r="346" spans="1:23" s="4" customFormat="1" ht="15">
      <c r="A346" s="6"/>
      <c r="B346" s="6"/>
      <c r="C346"/>
      <c r="D346"/>
      <c r="E346"/>
      <c r="F346"/>
      <c r="G346"/>
      <c r="H346" s="1"/>
      <c r="I346"/>
      <c r="J346"/>
      <c r="K346"/>
      <c r="L346"/>
      <c r="M346"/>
      <c r="N346"/>
      <c r="O346"/>
      <c r="P346" s="266"/>
      <c r="Q346"/>
      <c r="R346"/>
      <c r="S346"/>
      <c r="T346"/>
      <c r="U346" s="7"/>
      <c r="V346" s="16"/>
      <c r="W346" s="16"/>
    </row>
    <row r="347" spans="1:23" s="4" customFormat="1" ht="15">
      <c r="A347" s="6"/>
      <c r="B347" s="6"/>
      <c r="C347"/>
      <c r="D347"/>
      <c r="E347"/>
      <c r="F347"/>
      <c r="G347"/>
      <c r="H347" s="1"/>
      <c r="I347"/>
      <c r="J347"/>
      <c r="K347"/>
      <c r="L347"/>
      <c r="M347"/>
      <c r="N347"/>
      <c r="O347"/>
      <c r="P347" s="266"/>
      <c r="Q347"/>
      <c r="R347"/>
      <c r="S347"/>
      <c r="T347"/>
      <c r="U347" s="7"/>
      <c r="V347" s="16"/>
      <c r="W347" s="16"/>
    </row>
    <row r="348" spans="1:23" s="4" customFormat="1" ht="15">
      <c r="A348" s="6"/>
      <c r="B348" s="6"/>
      <c r="C348"/>
      <c r="D348"/>
      <c r="E348"/>
      <c r="F348"/>
      <c r="G348"/>
      <c r="H348" s="1"/>
      <c r="I348"/>
      <c r="J348"/>
      <c r="K348"/>
      <c r="L348"/>
      <c r="M348"/>
      <c r="N348"/>
      <c r="O348"/>
      <c r="P348" s="266"/>
      <c r="Q348"/>
      <c r="R348"/>
      <c r="S348"/>
      <c r="T348"/>
      <c r="U348" s="7"/>
      <c r="V348" s="16"/>
      <c r="W348" s="16"/>
    </row>
    <row r="349" spans="1:23" s="4" customFormat="1" ht="15">
      <c r="A349" s="6"/>
      <c r="B349" s="6"/>
      <c r="C349"/>
      <c r="D349"/>
      <c r="E349"/>
      <c r="F349"/>
      <c r="G349"/>
      <c r="H349" s="1"/>
      <c r="I349"/>
      <c r="J349"/>
      <c r="K349"/>
      <c r="L349"/>
      <c r="M349"/>
      <c r="N349"/>
      <c r="O349"/>
      <c r="P349" s="266"/>
      <c r="Q349"/>
      <c r="R349"/>
      <c r="S349"/>
      <c r="T349"/>
      <c r="U349" s="7"/>
      <c r="V349" s="16"/>
      <c r="W349" s="16"/>
    </row>
    <row r="350" spans="1:23" s="4" customFormat="1" ht="15">
      <c r="A350" s="6"/>
      <c r="B350" s="6"/>
      <c r="C350"/>
      <c r="D350"/>
      <c r="E350"/>
      <c r="F350"/>
      <c r="G350"/>
      <c r="H350" s="1"/>
      <c r="I350"/>
      <c r="J350"/>
      <c r="K350"/>
      <c r="L350"/>
      <c r="M350"/>
      <c r="N350"/>
      <c r="O350"/>
      <c r="P350" s="266"/>
      <c r="Q350"/>
      <c r="R350"/>
      <c r="S350"/>
      <c r="T350"/>
      <c r="U350" s="7"/>
      <c r="V350" s="16"/>
      <c r="W350" s="16"/>
    </row>
    <row r="351" spans="1:23" s="4" customFormat="1" ht="18.75" customHeight="1">
      <c r="A351" s="6"/>
      <c r="B351" s="6"/>
      <c r="C351"/>
      <c r="D351"/>
      <c r="E351"/>
      <c r="F351"/>
      <c r="G351"/>
      <c r="H351" s="1"/>
      <c r="I351"/>
      <c r="J351"/>
      <c r="K351"/>
      <c r="L351"/>
      <c r="M351"/>
      <c r="N351"/>
      <c r="O351"/>
      <c r="P351" s="266"/>
      <c r="Q351"/>
      <c r="R351"/>
      <c r="S351"/>
      <c r="T351"/>
      <c r="U351" s="7"/>
      <c r="V351" s="16"/>
      <c r="W351" s="16"/>
    </row>
    <row r="352" spans="1:23" s="4" customFormat="1" ht="23.25" customHeight="1">
      <c r="A352" s="6"/>
      <c r="B352" s="6"/>
      <c r="C352"/>
      <c r="D352"/>
      <c r="E352"/>
      <c r="F352"/>
      <c r="G352"/>
      <c r="H352" s="1"/>
      <c r="I352"/>
      <c r="J352"/>
      <c r="K352"/>
      <c r="L352"/>
      <c r="M352"/>
      <c r="N352"/>
      <c r="O352"/>
      <c r="P352" s="266"/>
      <c r="Q352"/>
      <c r="R352"/>
      <c r="S352"/>
      <c r="T352"/>
      <c r="U352" s="7"/>
      <c r="V352" s="16"/>
      <c r="W352" s="16"/>
    </row>
    <row r="353" spans="1:21" s="4" customFormat="1" ht="15" customHeight="1">
      <c r="A353" s="6"/>
      <c r="B353" s="6"/>
      <c r="C353"/>
      <c r="D353"/>
      <c r="E353"/>
      <c r="F353"/>
      <c r="G353"/>
      <c r="H353" s="1"/>
      <c r="I353"/>
      <c r="J353"/>
      <c r="K353"/>
      <c r="L353"/>
      <c r="M353"/>
      <c r="N353"/>
      <c r="O353"/>
      <c r="P353" s="266"/>
      <c r="Q353"/>
      <c r="R353"/>
      <c r="S353"/>
      <c r="T353"/>
      <c r="U353" s="7"/>
    </row>
    <row r="354" spans="1:21" s="4" customFormat="1" ht="15">
      <c r="A354" s="6"/>
      <c r="B354" s="6"/>
      <c r="C354"/>
      <c r="D354"/>
      <c r="E354"/>
      <c r="F354"/>
      <c r="G354"/>
      <c r="H354" s="1"/>
      <c r="I354"/>
      <c r="J354"/>
      <c r="K354"/>
      <c r="L354"/>
      <c r="M354"/>
      <c r="N354"/>
      <c r="O354"/>
      <c r="P354" s="266"/>
      <c r="Q354"/>
      <c r="R354"/>
      <c r="S354"/>
      <c r="T354"/>
      <c r="U354" s="7"/>
    </row>
    <row r="355" spans="1:22" s="4" customFormat="1" ht="15.75" customHeight="1">
      <c r="A355" s="6"/>
      <c r="B355" s="6"/>
      <c r="C355"/>
      <c r="D355"/>
      <c r="E355"/>
      <c r="F355"/>
      <c r="G355"/>
      <c r="H355" s="1"/>
      <c r="I355"/>
      <c r="J355"/>
      <c r="K355"/>
      <c r="L355"/>
      <c r="M355"/>
      <c r="N355"/>
      <c r="O355"/>
      <c r="P355" s="266"/>
      <c r="Q355"/>
      <c r="R355"/>
      <c r="S355"/>
      <c r="T355"/>
      <c r="U355" s="7"/>
      <c r="V355" s="5"/>
    </row>
    <row r="357" ht="12.75" customHeight="1"/>
  </sheetData>
  <sheetProtection/>
  <mergeCells count="11">
    <mergeCell ref="D2:W2"/>
    <mergeCell ref="D3:W3"/>
    <mergeCell ref="C4:W4"/>
    <mergeCell ref="C5:W5"/>
    <mergeCell ref="A10:U10"/>
    <mergeCell ref="A6:W6"/>
    <mergeCell ref="A32:U32"/>
    <mergeCell ref="A56:U56"/>
    <mergeCell ref="A48:U48"/>
    <mergeCell ref="A302:U303"/>
    <mergeCell ref="A300:U300"/>
  </mergeCells>
  <printOptions/>
  <pageMargins left="0.7874015748031497" right="0.3937007874015748" top="0.35433070866141736" bottom="0.4330708661417323" header="0.15748031496062992" footer="0.31496062992125984"/>
  <pageSetup fitToHeight="0" fitToWidth="1" horizontalDpi="1200" verticalDpi="1200" orientation="landscape" paperSize="9" scale="90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mitronin</dc:creator>
  <cp:keywords/>
  <dc:description/>
  <cp:lastModifiedBy>user</cp:lastModifiedBy>
  <cp:lastPrinted>2022-07-21T07:07:28Z</cp:lastPrinted>
  <dcterms:created xsi:type="dcterms:W3CDTF">2002-10-08T15:02:13Z</dcterms:created>
  <dcterms:modified xsi:type="dcterms:W3CDTF">2022-07-26T06:20:14Z</dcterms:modified>
  <cp:category/>
  <cp:version/>
  <cp:contentType/>
  <cp:contentStatus/>
</cp:coreProperties>
</file>